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085" windowWidth="15240" windowHeight="2955" tabRatio="538" activeTab="1"/>
  </bookViews>
  <sheets>
    <sheet name="шаблон ОКЕИ" sheetId="11" r:id="rId1"/>
    <sheet name="СВОДНАЯ" sheetId="12" r:id="rId2"/>
    <sheet name="Лист1" sheetId="13" r:id="rId3"/>
  </sheets>
  <externalReferences>
    <externalReference r:id="rId4"/>
    <externalReference r:id="rId5"/>
  </externalReferences>
  <definedNames>
    <definedName name="_xlnm._FilterDatabase" localSheetId="1" hidden="1">СВОДНАЯ!$B$10:$P$90</definedName>
    <definedName name="sub_55" localSheetId="1">СВОДНАЯ!$G$23</definedName>
    <definedName name="_xlnm.Print_Area" localSheetId="1">СВОДНАЯ!$B$1:$P$126</definedName>
  </definedNames>
  <calcPr calcId="145621" refMode="R1C1"/>
</workbook>
</file>

<file path=xl/calcChain.xml><?xml version="1.0" encoding="utf-8"?>
<calcChain xmlns="http://schemas.openxmlformats.org/spreadsheetml/2006/main">
  <c r="G35" i="12" l="1"/>
  <c r="G116" i="12" l="1"/>
  <c r="G117" i="12"/>
  <c r="G115" i="12" l="1"/>
  <c r="G114" i="12" l="1"/>
  <c r="G112" i="12" l="1"/>
  <c r="G113" i="12"/>
  <c r="G111" i="12" l="1"/>
  <c r="G44" i="12"/>
  <c r="G108" i="12" l="1"/>
  <c r="G110" i="12" l="1"/>
  <c r="G109" i="12"/>
  <c r="G107" i="12" l="1"/>
  <c r="G106" i="12"/>
  <c r="I52" i="12" l="1"/>
  <c r="G46" i="12"/>
  <c r="G43" i="12"/>
  <c r="G36" i="12"/>
  <c r="G103" i="12" l="1"/>
  <c r="G102" i="12"/>
  <c r="G101" i="12"/>
  <c r="G57" i="12"/>
  <c r="G55" i="12"/>
  <c r="G54" i="12"/>
  <c r="G100" i="12" l="1"/>
  <c r="G99" i="12" l="1"/>
  <c r="G98" i="12"/>
  <c r="G97" i="12"/>
  <c r="G95" i="12" l="1"/>
  <c r="G94" i="12"/>
  <c r="G93" i="12"/>
  <c r="G92" i="12" l="1"/>
  <c r="G91" i="12" l="1"/>
  <c r="G90" i="12" l="1"/>
  <c r="G89" i="12"/>
  <c r="G87" i="12"/>
  <c r="G66" i="12" l="1"/>
  <c r="G105" i="12" l="1"/>
  <c r="G86" i="12" l="1"/>
  <c r="G48" i="12" l="1"/>
  <c r="G47" i="12" l="1"/>
  <c r="G45" i="12" l="1"/>
  <c r="G42" i="12"/>
  <c r="G41" i="12"/>
  <c r="G39" i="12"/>
  <c r="G40" i="12"/>
  <c r="G34" i="12"/>
  <c r="G37" i="12"/>
  <c r="G38" i="12"/>
  <c r="G76" i="12"/>
  <c r="G75" i="12"/>
  <c r="G27" i="12" l="1"/>
  <c r="G63" i="12" l="1"/>
  <c r="G64" i="12" l="1"/>
  <c r="G79" i="12"/>
  <c r="G29" i="12"/>
  <c r="G30" i="12"/>
  <c r="G65" i="12" l="1"/>
  <c r="I23" i="12" l="1"/>
  <c r="G85" i="12" l="1"/>
  <c r="G33" i="12" l="1"/>
  <c r="G74" i="12" l="1"/>
  <c r="G72" i="12" l="1"/>
  <c r="G73" i="12"/>
  <c r="G67" i="12" l="1"/>
  <c r="G68" i="12" l="1"/>
  <c r="G16" i="12" l="1"/>
  <c r="G17" i="12"/>
  <c r="G18" i="12"/>
  <c r="G19" i="12"/>
  <c r="G20" i="12"/>
  <c r="G21" i="12"/>
  <c r="G22" i="12"/>
  <c r="G23" i="12"/>
  <c r="G24" i="12"/>
  <c r="G25" i="12"/>
  <c r="G26" i="12"/>
  <c r="G69" i="12"/>
  <c r="G70" i="12"/>
  <c r="G31" i="12"/>
  <c r="G32" i="12"/>
  <c r="G71" i="12"/>
  <c r="G15" i="12"/>
</calcChain>
</file>

<file path=xl/sharedStrings.xml><?xml version="1.0" encoding="utf-8"?>
<sst xmlns="http://schemas.openxmlformats.org/spreadsheetml/2006/main" count="1013" uniqueCount="311">
  <si>
    <t>литр</t>
  </si>
  <si>
    <t>тыс.литр</t>
  </si>
  <si>
    <t>51.15.3</t>
  </si>
  <si>
    <t>Страхование автотранспорта</t>
  </si>
  <si>
    <t>Порядковый номер</t>
  </si>
  <si>
    <t>Код по ОКДП</t>
  </si>
  <si>
    <t>Условия договора</t>
  </si>
  <si>
    <t>Предмет договора</t>
  </si>
  <si>
    <t>Единица измерения</t>
  </si>
  <si>
    <t>Сведения о количестве (объеме)</t>
  </si>
  <si>
    <t>График осуществления процедур закупки</t>
  </si>
  <si>
    <t>Способ закупки</t>
  </si>
  <si>
    <t>Закупка в электронной форме</t>
  </si>
  <si>
    <t>Код по ОКЕИ</t>
  </si>
  <si>
    <t>Наименование</t>
  </si>
  <si>
    <t>Код по ОКАТО</t>
  </si>
  <si>
    <t>Срок исполнения договора (месяц, год)</t>
  </si>
  <si>
    <t>да/нет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</si>
  <si>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</si>
  <si>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</si>
  <si>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</si>
  <si>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</si>
  <si>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</si>
  <si>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</si>
  <si>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</si>
  <si>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ОАО "Водопроводно-канализационное и энергетическое хозяйство"</t>
  </si>
  <si>
    <t>Республика Татарстан, г. Нижнекамск, ул. Ахтубинская, д 4 "Б"</t>
  </si>
  <si>
    <t>(88555) 47-08-01 (приемная)</t>
  </si>
  <si>
    <t>wkex@rambler.ru</t>
  </si>
  <si>
    <t>шт</t>
  </si>
  <si>
    <t>тн</t>
  </si>
  <si>
    <t>упаковка</t>
  </si>
  <si>
    <t>лист</t>
  </si>
  <si>
    <t>рулон</t>
  </si>
  <si>
    <t>тыс.Гкал</t>
  </si>
  <si>
    <r>
      <t>м</t>
    </r>
    <r>
      <rPr>
        <sz val="10"/>
        <color indexed="8"/>
        <rFont val="Arial Cyr"/>
        <charset val="204"/>
      </rPr>
      <t>²</t>
    </r>
  </si>
  <si>
    <r>
      <t>м</t>
    </r>
    <r>
      <rPr>
        <sz val="10"/>
        <rFont val="Arial Cyr"/>
        <charset val="204"/>
      </rPr>
      <t>³</t>
    </r>
  </si>
  <si>
    <t>130</t>
  </si>
  <si>
    <t>человек</t>
  </si>
  <si>
    <t>792</t>
  </si>
  <si>
    <t>Республика Татарстан, г.Нижнекамск</t>
  </si>
  <si>
    <t>Добровольное медицинское страхование</t>
  </si>
  <si>
    <t>аренда</t>
  </si>
  <si>
    <t>единственный поставщик</t>
  </si>
  <si>
    <t>Покупка хозяйственно-питьевой воды</t>
  </si>
  <si>
    <t>Обработка сточных вод на биологических очистных сооружениях</t>
  </si>
  <si>
    <t>Оказание услуг по передаче тепловой энергии, мощности</t>
  </si>
  <si>
    <t>Оказание услуг по  передаче тепловой энергии (технологические потери тепловой энергии)</t>
  </si>
  <si>
    <t>Оказание услуг по  передаче тепловой энергии (технологические потери теплоносителя)</t>
  </si>
  <si>
    <t>тыс.тн</t>
  </si>
  <si>
    <t>Поставка промышленной воды</t>
  </si>
  <si>
    <t>Поставка природного газа</t>
  </si>
  <si>
    <t>Электроэнергия</t>
  </si>
  <si>
    <t>Минимально необходимые требования к закупаемым товарам 
(работам, услугам)</t>
  </si>
  <si>
    <t>Регион поставки товаров 
(выполнения работ, 
оказания услуг)</t>
  </si>
  <si>
    <t>тыс.Квт</t>
  </si>
  <si>
    <t>Код по ОКВЭД
(услуга)</t>
  </si>
  <si>
    <t>51.51.3</t>
  </si>
  <si>
    <t>51.56.4</t>
  </si>
  <si>
    <t>90.00.1</t>
  </si>
  <si>
    <t>41.00</t>
  </si>
  <si>
    <t>Аренда земельных участков</t>
  </si>
  <si>
    <t>Республика Татарстан, 
г. Нижнекамск</t>
  </si>
  <si>
    <t>кг</t>
  </si>
  <si>
    <t>006</t>
  </si>
  <si>
    <t>поверка</t>
  </si>
  <si>
    <t>33.20.9</t>
  </si>
  <si>
    <t>Дератизация и дезинфекция</t>
  </si>
  <si>
    <t>пара</t>
  </si>
  <si>
    <t>комплект</t>
  </si>
  <si>
    <t>нет</t>
  </si>
  <si>
    <t>74.70.3</t>
  </si>
  <si>
    <t>66.03.3</t>
  </si>
  <si>
    <t>71.10</t>
  </si>
  <si>
    <t>74.30</t>
  </si>
  <si>
    <t>72.4</t>
  </si>
  <si>
    <t>запрос предложений</t>
  </si>
  <si>
    <t>запрос ценовых котировок</t>
  </si>
  <si>
    <t>51.64.2</t>
  </si>
  <si>
    <t>да</t>
  </si>
  <si>
    <t>набор</t>
  </si>
  <si>
    <t>миллилитр</t>
  </si>
  <si>
    <t>грамм</t>
  </si>
  <si>
    <t>85.12</t>
  </si>
  <si>
    <t>Обслуживание вентиляционных систем (замеры на эффективность)</t>
  </si>
  <si>
    <t xml:space="preserve">Аттестация рабочих мест </t>
  </si>
  <si>
    <t>1. разовые</t>
  </si>
  <si>
    <t>тыс.м³</t>
  </si>
  <si>
    <t>50.30.1</t>
  </si>
  <si>
    <t xml:space="preserve">информ. услуги </t>
  </si>
  <si>
    <t>"Техэксперт" (информац-ая, техничекая программа)</t>
  </si>
  <si>
    <t>программное обеспечение</t>
  </si>
  <si>
    <t>I КВАРТАЛ</t>
  </si>
  <si>
    <t>II КВАРТАЛ</t>
  </si>
  <si>
    <t>III   КВАРТАЛ</t>
  </si>
  <si>
    <t>Планируемая дата или период размещения о закупке 
(месяц, год)</t>
  </si>
  <si>
    <t>IV КВАРТАЛ</t>
  </si>
  <si>
    <t>Е.И. Архипова</t>
  </si>
  <si>
    <t>Республика Татарстанг. Нижнекамск</t>
  </si>
  <si>
    <t>дератизация</t>
  </si>
  <si>
    <t>час</t>
  </si>
  <si>
    <t>метр</t>
  </si>
  <si>
    <t>испытания</t>
  </si>
  <si>
    <t>ГСМ</t>
  </si>
  <si>
    <t>51.51.2</t>
  </si>
  <si>
    <t>Оказание информационных услуг</t>
  </si>
  <si>
    <t>Лицензионная программа (сетевая версия)  AutoCAD (ПТО)</t>
  </si>
  <si>
    <t>66.03.1</t>
  </si>
  <si>
    <t>51.54.3</t>
  </si>
  <si>
    <t>51.47.23</t>
  </si>
  <si>
    <t>Проведение гидравлического испытания магистральных сетей отопления</t>
  </si>
  <si>
    <t>условная единица</t>
  </si>
  <si>
    <t>876</t>
  </si>
  <si>
    <t>Испытание электрооборудование ЦТП и КНС, средства СИЗ, комплект электроинструментов</t>
  </si>
  <si>
    <t>18.21</t>
  </si>
  <si>
    <t>Республика Татарстан г.Нижнекамск</t>
  </si>
  <si>
    <t>018</t>
  </si>
  <si>
    <t>пог.м.</t>
  </si>
  <si>
    <t>Утверждаю:</t>
  </si>
  <si>
    <t>___________</t>
  </si>
  <si>
    <t>подпись</t>
  </si>
  <si>
    <t>Согласовано:</t>
  </si>
  <si>
    <t>заместитель генерального директора по экономике</t>
  </si>
  <si>
    <t>руб</t>
  </si>
  <si>
    <t>383</t>
  </si>
  <si>
    <t xml:space="preserve"> </t>
  </si>
  <si>
    <t>В соответствии с техническим заданием</t>
  </si>
  <si>
    <t>январь 2015г.</t>
  </si>
  <si>
    <t xml:space="preserve">Канцелярские товары </t>
  </si>
  <si>
    <t>Мед.осмотр</t>
  </si>
  <si>
    <t>март 2015г.</t>
  </si>
  <si>
    <t xml:space="preserve">Услуги связи </t>
  </si>
  <si>
    <t>Услуги по ремонту и поверке приборов</t>
  </si>
  <si>
    <t>В соответсвии с техническим заданием</t>
  </si>
  <si>
    <t>Средства индивидуальной защиты (спецодежда)</t>
  </si>
  <si>
    <t>Оргтехника и расходы на ее содержание</t>
  </si>
  <si>
    <t>тыс.м²</t>
  </si>
  <si>
    <t>58</t>
  </si>
  <si>
    <t>ГСМ (бензин, дизельное топливо)</t>
  </si>
  <si>
    <t>ГСМ (масла)</t>
  </si>
  <si>
    <t>Выполнить объем и содержание работ определенные Программой выполнения работ и схемой тепловых сетей</t>
  </si>
  <si>
    <t>апрель 2015г.</t>
  </si>
  <si>
    <t>Моющие средства</t>
  </si>
  <si>
    <t>51.44.4</t>
  </si>
  <si>
    <t>24.52</t>
  </si>
  <si>
    <t>Средства для защиты</t>
  </si>
  <si>
    <t>ГОСТ Р 52345-2005</t>
  </si>
  <si>
    <t>Подтверждение технической компетентности лаборатории</t>
  </si>
  <si>
    <t>Аренда (автотранспорт)</t>
  </si>
  <si>
    <t>июнь 2015г.</t>
  </si>
  <si>
    <t>Типографические услуги</t>
  </si>
  <si>
    <t>Качественное оказание типографических услуг</t>
  </si>
  <si>
    <t>рабочее место</t>
  </si>
  <si>
    <t>904</t>
  </si>
  <si>
    <t>22.2.</t>
  </si>
  <si>
    <t>Хозяйственные товары</t>
  </si>
  <si>
    <t>Электротовары</t>
  </si>
  <si>
    <t>Стропы</t>
  </si>
  <si>
    <t>СТП, УСК различных модификаций</t>
  </si>
  <si>
    <t>условная штука</t>
  </si>
  <si>
    <t>879</t>
  </si>
  <si>
    <t>Качественная поставка коммунальных услуг</t>
  </si>
  <si>
    <t>Качественная обработка сточных вод</t>
  </si>
  <si>
    <t>Своевременная и качественная поставка промышленной воды</t>
  </si>
  <si>
    <t>Своевременная и качественная поставка природного газа</t>
  </si>
  <si>
    <t>Своевременная и качественная поставка электрической энергии</t>
  </si>
  <si>
    <t>Наличие лицензии</t>
  </si>
  <si>
    <t>Требования не установлены, договор заключается с собственником земельного участка</t>
  </si>
  <si>
    <t>Требования не установлены, договор заключается с собственником</t>
  </si>
  <si>
    <t>Наличие разрешительных доукументов</t>
  </si>
  <si>
    <t>Наличие аттестата аккредитации</t>
  </si>
  <si>
    <t>Дата утверждения "___"______________20___г.</t>
  </si>
  <si>
    <t>51.53.24</t>
  </si>
  <si>
    <t>28.74</t>
  </si>
  <si>
    <t>Крепежные детали</t>
  </si>
  <si>
    <t>51.53.22</t>
  </si>
  <si>
    <t>Лакокрасочные материалы</t>
  </si>
  <si>
    <t>Запорная арматура</t>
  </si>
  <si>
    <t>51.54.2</t>
  </si>
  <si>
    <t>Трубы полипропиленовые</t>
  </si>
  <si>
    <t>ᴓ110,50,63,75,90мм. ГОСТ Р 52134-2003</t>
  </si>
  <si>
    <t>Детали трубопровода из полипропилена</t>
  </si>
  <si>
    <t>Детали трубопровода из полиэтилена</t>
  </si>
  <si>
    <t>Теплоизоляционные материалы</t>
  </si>
  <si>
    <t>Труба стальная</t>
  </si>
  <si>
    <t>Водопроводное оборудование и комплектующие</t>
  </si>
  <si>
    <t>Строительство инженерных сетей</t>
  </si>
  <si>
    <t>Строительство сетей, теплоснабжения, водоснабжения и водоотведения</t>
  </si>
  <si>
    <t>Запасные части для автомобилей</t>
  </si>
  <si>
    <t>45.21.4</t>
  </si>
  <si>
    <t>Строительные материалы (ЖБИ изделия)</t>
  </si>
  <si>
    <t>Труба полиэтиленовая</t>
  </si>
  <si>
    <t>Детали трубопровода из стали</t>
  </si>
  <si>
    <t>51.65.5</t>
  </si>
  <si>
    <t>частотный 15-30 кВт</t>
  </si>
  <si>
    <t>Преобразователь</t>
  </si>
  <si>
    <t>51.65.6</t>
  </si>
  <si>
    <t>регистрации, учета, расхода воды, регулирующие</t>
  </si>
  <si>
    <t>Приборы</t>
  </si>
  <si>
    <t>Спецтехника</t>
  </si>
  <si>
    <t>50.10</t>
  </si>
  <si>
    <t>преобразователь напряжения, софт-стартер или устройство плавного пуска</t>
  </si>
  <si>
    <t>Пускатель</t>
  </si>
  <si>
    <t>водоводяные, пластинчатые</t>
  </si>
  <si>
    <t>Теплообменный аппарат</t>
  </si>
  <si>
    <t>дизельный</t>
  </si>
  <si>
    <t>Генератор</t>
  </si>
  <si>
    <t>ду 50-100</t>
  </si>
  <si>
    <t>Регулятор давления</t>
  </si>
  <si>
    <t>СТК - 14</t>
  </si>
  <si>
    <t>Стенд</t>
  </si>
  <si>
    <t>33.20.6</t>
  </si>
  <si>
    <t>Насосное оборудование</t>
  </si>
  <si>
    <t>Химические реактивы, лабораторная мебель, лабораторная посуда, лабораторное оборудование</t>
  </si>
  <si>
    <t>ду 150</t>
  </si>
  <si>
    <t>центробежные консольные насосы</t>
  </si>
  <si>
    <t>в соответствии со сметным расчетом</t>
  </si>
  <si>
    <t>Восстановление циркуляционной линии горячего водоснабжения ЦТП</t>
  </si>
  <si>
    <t>40.30.5</t>
  </si>
  <si>
    <t>Реконструкция</t>
  </si>
  <si>
    <t>45.21.3</t>
  </si>
  <si>
    <t>декабрь 2015г.</t>
  </si>
  <si>
    <t>40.1</t>
  </si>
  <si>
    <t>февраль 2015г.</t>
  </si>
  <si>
    <t>70.20</t>
  </si>
  <si>
    <t>51.65, 51.46, 51.55</t>
  </si>
  <si>
    <t>3311600, 2618200, 2429680</t>
  </si>
  <si>
    <t>невозможно определить количество (объем)</t>
  </si>
  <si>
    <t>2320212, 2320230</t>
  </si>
  <si>
    <t>64.20.4, 64.20.11</t>
  </si>
  <si>
    <t>6420019, 6420020</t>
  </si>
  <si>
    <t>74.20.44</t>
  </si>
  <si>
    <t>74.30.9</t>
  </si>
  <si>
    <t>29.13</t>
  </si>
  <si>
    <t>2912310, 2912240</t>
  </si>
  <si>
    <t>26.82.6</t>
  </si>
  <si>
    <t>29.12.</t>
  </si>
  <si>
    <t>31.10.</t>
  </si>
  <si>
    <t>май 2015г.</t>
  </si>
  <si>
    <t>3020193, 3020347, 3020365</t>
  </si>
  <si>
    <t>51.15.5</t>
  </si>
  <si>
    <t>2429412, 2320310</t>
  </si>
  <si>
    <t>сентябрь 2015г.</t>
  </si>
  <si>
    <t>август 2015г.</t>
  </si>
  <si>
    <t>январь 2016г.</t>
  </si>
  <si>
    <t>июль 2015г.</t>
  </si>
  <si>
    <t>октябрь 2015г.</t>
  </si>
  <si>
    <t>Кап.ремонт автоматики КНС-11</t>
  </si>
  <si>
    <t>31.62.9</t>
  </si>
  <si>
    <t>4530858, 9432000</t>
  </si>
  <si>
    <t>Автомобиль</t>
  </si>
  <si>
    <t>Ремонт автомобилей, спецтехники</t>
  </si>
  <si>
    <t>центробежные консольные, фекальные для сточных масс, погружные канализационные, циркуляционные.</t>
  </si>
  <si>
    <t>2912100, 2912110</t>
  </si>
  <si>
    <t>50.20.1</t>
  </si>
  <si>
    <t>51.13.2</t>
  </si>
  <si>
    <t>Гидравлический молоток отбойный</t>
  </si>
  <si>
    <t>Сведения о начальной (максимальной) цене договора (цене лота)*</t>
  </si>
  <si>
    <t>* Сведения о начальной (максимальной) цене договора (цене лота) указаны без учета НДС</t>
  </si>
  <si>
    <t>70.12</t>
  </si>
  <si>
    <t>Наружные инженерные сети</t>
  </si>
  <si>
    <t>Наружные сети хоз.фекальной канализации</t>
  </si>
  <si>
    <t>ГСМ (дизельное топливо)</t>
  </si>
  <si>
    <t>Модель МГЗ-40-2</t>
  </si>
  <si>
    <t>Трубы и детали трубопроводов из полипропилена (гофрированные)</t>
  </si>
  <si>
    <t>45.34</t>
  </si>
  <si>
    <t>Автомобиль ГАЗ</t>
  </si>
  <si>
    <t>КО503В</t>
  </si>
  <si>
    <t>Трубы и детали трубопроводов из полиэтилена</t>
  </si>
  <si>
    <t>март 2016г.</t>
  </si>
  <si>
    <t>В соответствии со сметным расчетом</t>
  </si>
  <si>
    <t>2521371, 2521373</t>
  </si>
  <si>
    <t>1236 / 26</t>
  </si>
  <si>
    <t>пог.м. / шт</t>
  </si>
  <si>
    <t>018 / 796</t>
  </si>
  <si>
    <t>Новые позиции плана</t>
  </si>
  <si>
    <t>Оказание услуг по автомойке</t>
  </si>
  <si>
    <t>Расходомер-счетчик ультразвуковой</t>
  </si>
  <si>
    <t>апрель 2016г.</t>
  </si>
  <si>
    <t>Выполнение работ по автоматизации и пуско-наладке системы управления насосами КНС-1</t>
  </si>
  <si>
    <t>Бытовые товары</t>
  </si>
  <si>
    <t>51.43</t>
  </si>
  <si>
    <t>50.20.3</t>
  </si>
  <si>
    <t>29.12.9.</t>
  </si>
  <si>
    <t>Диагностика состояния, техническое обслуживание насосного оборудования</t>
  </si>
  <si>
    <t>51.65</t>
  </si>
  <si>
    <t>Компрессорная головка с муфтой в сборе</t>
  </si>
  <si>
    <t>июнь 2016г.</t>
  </si>
  <si>
    <t>октябрь 2016г.</t>
  </si>
  <si>
    <t>Погружной насосный агрегат (поставка, пусконаладочные работы, шеф-монтаж)</t>
  </si>
  <si>
    <t>Оборудование для водопроводно - канализационного хозяйства и запасные части к нему</t>
  </si>
  <si>
    <t>75.11.3</t>
  </si>
  <si>
    <t>Оказание услуг по оформлению ордеров на производство земляных работ</t>
  </si>
  <si>
    <t>Насос</t>
  </si>
  <si>
    <t>Трехплунжерный горизонтальный 2,3 ПТ 45Д1</t>
  </si>
  <si>
    <t>51.62</t>
  </si>
  <si>
    <t>План закупки товаров (работ, услуг) на 2015 год (10-я редакция)</t>
  </si>
  <si>
    <t>Трубопроводная арматура</t>
  </si>
  <si>
    <t>Компенсатор (сильфонный)</t>
  </si>
  <si>
    <t>Оказание услуг по финансовой аренде (лизингу) экскаватора</t>
  </si>
  <si>
    <t>65.21</t>
  </si>
  <si>
    <t>Автоматизация ЦТП, ЦДП</t>
  </si>
  <si>
    <t>Разработка технической документации</t>
  </si>
  <si>
    <t>74.20.14</t>
  </si>
  <si>
    <t>45.25.5</t>
  </si>
  <si>
    <t>Разборка кирпичной кладки деаэраторной установки</t>
  </si>
  <si>
    <t xml:space="preserve">Запасные части для трубоукладчика </t>
  </si>
  <si>
    <t>Рабочие инструменты</t>
  </si>
  <si>
    <t>февраль 2016г.</t>
  </si>
  <si>
    <t>Генеральный директор ОАО "ВК и ЭХ"</t>
  </si>
  <si>
    <t>И.Н. Нуртдинов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</si>
</sst>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&quot;See Note &quot;\ #"/>
    <numFmt numFmtId="165" formatCode="\ #,##0"/>
  </numFmts>
  <fonts count="40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.75"/>
      <name val="Arial"/>
      <family val="2"/>
      <charset val="204"/>
    </font>
    <font>
      <b/>
      <sz val="9.75"/>
      <name val="Arial"/>
      <family val="2"/>
    </font>
    <font>
      <sz val="10"/>
      <name val="NTTierce"/>
    </font>
    <font>
      <sz val="8"/>
      <name val="Helv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1"/>
      <color indexed="8"/>
      <name val="Times New Roman"/>
      <family val="2"/>
      <charset val="204"/>
    </font>
    <font>
      <sz val="10"/>
      <color indexed="8"/>
      <name val="Times New Roman"/>
      <family val="1"/>
      <charset val="204"/>
    </font>
    <font>
      <u/>
      <sz val="8.5"/>
      <color indexed="12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9.75"/>
      <name val="Arial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Times New Roman"/>
      <family val="2"/>
      <charset val="204"/>
    </font>
    <font>
      <sz val="11"/>
      <color theme="1"/>
      <name val="Times New Roman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2"/>
      <charset val="204"/>
    </font>
    <font>
      <b/>
      <sz val="2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1"/>
      <name val="Times New Roman"/>
      <family val="2"/>
      <charset val="204"/>
    </font>
    <font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Helv"/>
    </font>
    <font>
      <sz val="13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6" fillId="0" borderId="0" applyNumberFormat="0" applyFill="0" applyBorder="0" applyAlignment="0" applyProtection="0"/>
    <xf numFmtId="0" fontId="7" fillId="0" borderId="0"/>
    <xf numFmtId="0" fontId="24" fillId="0" borderId="0"/>
    <xf numFmtId="3" fontId="8" fillId="0" borderId="0">
      <alignment vertical="top"/>
    </xf>
    <xf numFmtId="3" fontId="22" fillId="0" borderId="0">
      <alignment vertical="top"/>
    </xf>
    <xf numFmtId="2" fontId="9" fillId="2" borderId="1">
      <alignment horizontal="left"/>
      <protection locked="0"/>
    </xf>
    <xf numFmtId="2" fontId="25" fillId="2" borderId="1">
      <alignment horizontal="left"/>
      <protection locked="0"/>
    </xf>
    <xf numFmtId="2" fontId="10" fillId="0" borderId="2">
      <alignment horizontal="center" vertical="center"/>
    </xf>
    <xf numFmtId="0" fontId="4" fillId="0" borderId="0"/>
    <xf numFmtId="0" fontId="4" fillId="0" borderId="0"/>
    <xf numFmtId="0" fontId="11" fillId="0" borderId="0"/>
    <xf numFmtId="3" fontId="9" fillId="0" borderId="0" applyNumberFormat="0">
      <alignment horizontal="center"/>
    </xf>
    <xf numFmtId="3" fontId="25" fillId="0" borderId="0" applyNumberFormat="0">
      <alignment horizontal="center"/>
    </xf>
    <xf numFmtId="164" fontId="12" fillId="0" borderId="0">
      <alignment horizontal="left"/>
    </xf>
    <xf numFmtId="3" fontId="13" fillId="0" borderId="0">
      <alignment vertical="top"/>
    </xf>
    <xf numFmtId="3" fontId="26" fillId="0" borderId="0">
      <alignment vertical="top"/>
    </xf>
    <xf numFmtId="165" fontId="14" fillId="0" borderId="0"/>
    <xf numFmtId="165" fontId="27" fillId="0" borderId="0"/>
    <xf numFmtId="164" fontId="12" fillId="0" borderId="0">
      <alignment horizontal="left"/>
    </xf>
    <xf numFmtId="0" fontId="15" fillId="0" borderId="3"/>
    <xf numFmtId="0" fontId="2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1" fillId="0" borderId="0"/>
    <xf numFmtId="0" fontId="23" fillId="0" borderId="0"/>
    <xf numFmtId="0" fontId="23" fillId="0" borderId="0"/>
    <xf numFmtId="0" fontId="29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8" fillId="0" borderId="0"/>
    <xf numFmtId="0" fontId="1" fillId="0" borderId="0"/>
  </cellStyleXfs>
  <cellXfs count="133">
    <xf numFmtId="0" fontId="0" fillId="0" borderId="0" xfId="0"/>
    <xf numFmtId="0" fontId="36" fillId="3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17" fillId="0" borderId="2" xfId="24" applyFont="1" applyBorder="1" applyAlignment="1">
      <alignment horizontal="center" vertical="top" wrapText="1"/>
    </xf>
    <xf numFmtId="0" fontId="19" fillId="0" borderId="2" xfId="24" applyFont="1" applyFill="1" applyBorder="1" applyAlignment="1">
      <alignment horizontal="center" vertical="top" wrapText="1"/>
    </xf>
    <xf numFmtId="0" fontId="17" fillId="0" borderId="2" xfId="24" applyFont="1" applyFill="1" applyBorder="1" applyAlignment="1">
      <alignment horizontal="center" vertical="top" wrapText="1"/>
    </xf>
    <xf numFmtId="0" fontId="19" fillId="0" borderId="2" xfId="24" applyFont="1" applyBorder="1" applyAlignment="1">
      <alignment horizontal="center" vertical="top" wrapText="1"/>
    </xf>
    <xf numFmtId="49" fontId="19" fillId="0" borderId="2" xfId="24" applyNumberFormat="1" applyFont="1" applyBorder="1" applyAlignment="1">
      <alignment horizontal="center"/>
    </xf>
    <xf numFmtId="49" fontId="4" fillId="0" borderId="2" xfId="22" applyNumberFormat="1" applyFont="1" applyBorder="1" applyAlignment="1" applyProtection="1">
      <alignment horizontal="center"/>
    </xf>
    <xf numFmtId="49" fontId="4" fillId="0" borderId="2" xfId="24" applyNumberFormat="1" applyFont="1" applyBorder="1" applyAlignment="1">
      <alignment horizontal="center"/>
    </xf>
    <xf numFmtId="49" fontId="19" fillId="0" borderId="2" xfId="24" applyNumberFormat="1" applyFont="1" applyBorder="1" applyAlignment="1">
      <alignment horizontal="center" vertical="top" wrapText="1"/>
    </xf>
    <xf numFmtId="49" fontId="4" fillId="0" borderId="2" xfId="24" applyNumberFormat="1" applyFont="1" applyFill="1" applyBorder="1" applyAlignment="1">
      <alignment horizontal="center"/>
    </xf>
    <xf numFmtId="49" fontId="19" fillId="0" borderId="2" xfId="1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3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 wrapText="1"/>
    </xf>
    <xf numFmtId="4" fontId="31" fillId="0" borderId="0" xfId="0" applyNumberFormat="1" applyFont="1" applyFill="1" applyBorder="1" applyAlignment="1">
      <alignment horizontal="center" vertical="center"/>
    </xf>
    <xf numFmtId="4" fontId="5" fillId="3" borderId="1" xfId="35" applyNumberFormat="1" applyFont="1" applyFill="1" applyBorder="1" applyAlignment="1" applyProtection="1">
      <alignment horizontal="center" vertical="center"/>
      <protection locked="0"/>
    </xf>
    <xf numFmtId="4" fontId="5" fillId="3" borderId="2" xfId="0" applyNumberFormat="1" applyFont="1" applyFill="1" applyBorder="1" applyAlignment="1">
      <alignment horizontal="center" vertical="center" wrapText="1"/>
    </xf>
    <xf numFmtId="17" fontId="5" fillId="3" borderId="2" xfId="0" applyNumberFormat="1" applyFont="1" applyFill="1" applyBorder="1" applyAlignment="1">
      <alignment horizontal="center" vertical="center" wrapText="1"/>
    </xf>
    <xf numFmtId="4" fontId="5" fillId="3" borderId="1" xfId="35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9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37" fillId="3" borderId="1" xfId="36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 wrapText="1"/>
    </xf>
    <xf numFmtId="0" fontId="17" fillId="3" borderId="2" xfId="24" applyFont="1" applyFill="1" applyBorder="1" applyAlignment="1">
      <alignment horizontal="center" vertical="center" wrapText="1"/>
    </xf>
    <xf numFmtId="2" fontId="5" fillId="3" borderId="1" xfId="28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3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5" fillId="3" borderId="1" xfId="3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2" xfId="31" applyFont="1" applyFill="1" applyBorder="1" applyAlignment="1">
      <alignment horizontal="center" vertical="center" wrapText="1"/>
    </xf>
    <xf numFmtId="1" fontId="19" fillId="3" borderId="2" xfId="0" applyNumberFormat="1" applyFont="1" applyFill="1" applyBorder="1" applyAlignment="1">
      <alignment horizontal="center" vertical="center" wrapText="1"/>
    </xf>
    <xf numFmtId="4" fontId="5" fillId="3" borderId="2" xfId="1" applyNumberFormat="1" applyFont="1" applyFill="1" applyBorder="1" applyAlignment="1">
      <alignment horizontal="center" vertical="center" wrapText="1"/>
    </xf>
    <xf numFmtId="16" fontId="5" fillId="3" borderId="2" xfId="1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14" fontId="3" fillId="3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16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2" xfId="0" applyNumberFormat="1" applyFont="1" applyFill="1" applyBorder="1" applyAlignment="1">
      <alignment horizontal="center" vertical="center" wrapText="1"/>
    </xf>
    <xf numFmtId="4" fontId="31" fillId="3" borderId="2" xfId="0" applyNumberFormat="1" applyFont="1" applyFill="1" applyBorder="1" applyAlignment="1">
      <alignment horizontal="center" vertical="center" wrapText="1"/>
    </xf>
    <xf numFmtId="0" fontId="5" fillId="3" borderId="2" xfId="29" applyFont="1" applyFill="1" applyBorder="1" applyAlignment="1">
      <alignment horizontal="center" vertical="center" wrapText="1"/>
    </xf>
    <xf numFmtId="0" fontId="31" fillId="3" borderId="2" xfId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31" fillId="3" borderId="7" xfId="1" applyFont="1" applyFill="1" applyBorder="1" applyAlignment="1">
      <alignment horizontal="center" vertical="center"/>
    </xf>
    <xf numFmtId="4" fontId="31" fillId="3" borderId="2" xfId="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37" fillId="3" borderId="2" xfId="31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4" fontId="5" fillId="3" borderId="0" xfId="0" applyNumberFormat="1" applyFont="1" applyFill="1" applyBorder="1" applyAlignment="1">
      <alignment horizontal="left" vertical="center" wrapText="1"/>
    </xf>
    <xf numFmtId="0" fontId="33" fillId="3" borderId="0" xfId="21" applyFont="1" applyFill="1" applyBorder="1" applyAlignment="1" applyProtection="1">
      <alignment horizontal="left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3" fontId="31" fillId="3" borderId="2" xfId="0" applyNumberFormat="1" applyFont="1" applyFill="1" applyBorder="1" applyAlignment="1" applyProtection="1">
      <alignment horizontal="center" vertical="center"/>
      <protection locked="0"/>
    </xf>
    <xf numFmtId="0" fontId="31" fillId="3" borderId="2" xfId="0" applyNumberFormat="1" applyFont="1" applyFill="1" applyBorder="1" applyAlignment="1" applyProtection="1">
      <alignment horizontal="center" vertical="center"/>
      <protection locked="0"/>
    </xf>
    <xf numFmtId="0" fontId="35" fillId="3" borderId="0" xfId="1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right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31" fillId="3" borderId="0" xfId="0" applyFont="1" applyFill="1" applyAlignment="1">
      <alignment vertical="center" wrapText="1"/>
    </xf>
    <xf numFmtId="0" fontId="31" fillId="3" borderId="0" xfId="0" applyFont="1" applyFill="1" applyAlignment="1">
      <alignment horizontal="center" vertical="center" wrapText="1"/>
    </xf>
    <xf numFmtId="4" fontId="36" fillId="3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5" fillId="5" borderId="0" xfId="1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5" fillId="6" borderId="0" xfId="1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horizontal="right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1" fillId="3" borderId="7" xfId="1" applyFont="1" applyFill="1" applyBorder="1" applyAlignment="1">
      <alignment horizontal="center" vertical="center" wrapText="1"/>
    </xf>
    <xf numFmtId="49" fontId="5" fillId="3" borderId="2" xfId="31" applyNumberFormat="1" applyFont="1" applyFill="1" applyBorder="1" applyAlignment="1">
      <alignment horizontal="center" vertical="center" wrapText="1"/>
    </xf>
    <xf numFmtId="49" fontId="3" fillId="3" borderId="2" xfId="1" applyNumberFormat="1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 wrapText="1"/>
    </xf>
    <xf numFmtId="0" fontId="35" fillId="8" borderId="0" xfId="1" applyFont="1" applyFill="1" applyBorder="1" applyAlignment="1">
      <alignment horizontal="center" vertical="center" wrapText="1"/>
    </xf>
    <xf numFmtId="0" fontId="30" fillId="8" borderId="0" xfId="0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0" fillId="10" borderId="0" xfId="0" applyFont="1" applyFill="1" applyBorder="1" applyAlignment="1">
      <alignment horizontal="center" vertical="center" wrapText="1"/>
    </xf>
    <xf numFmtId="0" fontId="35" fillId="9" borderId="0" xfId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4" fontId="31" fillId="3" borderId="0" xfId="0" applyNumberFormat="1" applyFont="1" applyFill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19" fillId="3" borderId="2" xfId="24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horizontal="right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37">
    <cellStyle name="Flag" xfId="2"/>
    <cellStyle name="Flag 2" xfId="3"/>
    <cellStyle name="Heading2" xfId="4"/>
    <cellStyle name="Heading2 2" xfId="5"/>
    <cellStyle name="Heading3" xfId="6"/>
    <cellStyle name="Heading3 2" xfId="7"/>
    <cellStyle name="Horizontal" xfId="8"/>
    <cellStyle name="Iau?iue_NaNelnrCrndDle  (2)" xfId="9"/>
    <cellStyle name="Îáű÷íűé_ŃâŃěĺňŕÇŕňđĐĺě  (2)" xfId="10"/>
    <cellStyle name="Normal_laroux" xfId="11"/>
    <cellStyle name="Note" xfId="12"/>
    <cellStyle name="Note 2" xfId="13"/>
    <cellStyle name="Option" xfId="14"/>
    <cellStyle name="OptionHeading" xfId="15"/>
    <cellStyle name="OptionHeading 2" xfId="16"/>
    <cellStyle name="Price" xfId="17"/>
    <cellStyle name="Price 2" xfId="18"/>
    <cellStyle name="Unit" xfId="19"/>
    <cellStyle name="Vertical" xfId="20"/>
    <cellStyle name="Гиперссылка" xfId="21" builtinId="8"/>
    <cellStyle name="Гиперссылка 2" xfId="22"/>
    <cellStyle name="Гиперссылка 3" xfId="23"/>
    <cellStyle name="Обычный" xfId="0" builtinId="0"/>
    <cellStyle name="Обычный 2" xfId="24"/>
    <cellStyle name="Обычный 2 2" xfId="36"/>
    <cellStyle name="Обычный 3" xfId="25"/>
    <cellStyle name="Обычный 3 2" xfId="26"/>
    <cellStyle name="Обычный 4" xfId="27"/>
    <cellStyle name="Обычный 5" xfId="28"/>
    <cellStyle name="Обычный_1 кв" xfId="29"/>
    <cellStyle name="Обычный_Б-ты участков" xfId="35"/>
    <cellStyle name="Обычный_Бюджет 2013 новый" xfId="30"/>
    <cellStyle name="Обычный_Копия ФОРМА ПЛАНА (К ПОСТАНОВЛЕНИЮ ПРАВИТЕЛЬСТВА РФ ОТ 17.09.2012 № 932)" xfId="31"/>
    <cellStyle name="Тысячи [0]_КалькулСебестЭЭ" xfId="32"/>
    <cellStyle name="Тысячи_КалькулСебестЭЭ" xfId="33"/>
    <cellStyle name="УровеньСтрок_1" xfId="1" builtinId="1" iLevel="0"/>
    <cellStyle name="Финансовый 2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90;&#1086;&#1074;&#1072;&#1088;&#1086;&#1074;%20(&#1088;&#1072;&#1073;&#1086;&#1090;,%20&#1091;&#1089;&#1083;&#1091;&#1075;)%20&#1085;&#1072;%202014&#1075;.(8-&#1103;%20&#1088;&#1077;&#1076;&#1072;&#1082;&#1094;&#1080;&#1103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4\&#1047;&#1040;&#1050;&#1059;&#1055;&#1050;&#1048;%202014\&#1055;&#1083;&#1072;&#1085;%20&#1079;&#1072;&#1082;&#1091;&#1087;&#1086;&#1082;\14%20&#1088;&#1077;&#1076;&#1072;&#1082;&#1094;&#1080;&#1103;\&#1055;&#1083;&#1072;&#1085;%20&#1079;&#1072;&#1082;&#1091;&#1087;&#1086;&#1082;%20&#1090;&#1086;&#1074;&#1072;&#1088;&#1086;&#1074;%20(&#1088;&#1072;&#1073;&#1086;&#1090;,%20&#1091;&#1089;&#1083;&#1091;&#1075;)%20&#1085;&#1072;%202014&#1075;.(14-&#1103;%20&#1088;&#1077;&#1076;&#1072;&#1082;&#1094;&#1080;&#110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 refreshError="1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  <sheetName val="Лист1"/>
    </sheetNames>
    <sheetDataSet>
      <sheetData sheetId="0" refreshError="1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kex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7" sqref="A7"/>
    </sheetView>
  </sheetViews>
  <sheetFormatPr defaultRowHeight="15"/>
  <cols>
    <col min="1" max="1" width="11.85546875" customWidth="1"/>
    <col min="2" max="2" width="9.140625" style="13"/>
  </cols>
  <sheetData>
    <row r="1" spans="1:2">
      <c r="A1" s="3" t="s">
        <v>82</v>
      </c>
      <c r="B1" s="7">
        <v>163</v>
      </c>
    </row>
    <row r="2" spans="1:2">
      <c r="A2" s="4" t="s">
        <v>63</v>
      </c>
      <c r="B2" s="7">
        <v>166</v>
      </c>
    </row>
    <row r="3" spans="1:2">
      <c r="A3" s="5" t="s">
        <v>69</v>
      </c>
      <c r="B3" s="7">
        <v>839</v>
      </c>
    </row>
    <row r="4" spans="1:2">
      <c r="A4" s="5" t="s">
        <v>0</v>
      </c>
      <c r="B4" s="8">
        <v>112</v>
      </c>
    </row>
    <row r="5" spans="1:2">
      <c r="A5" s="5" t="s">
        <v>32</v>
      </c>
      <c r="B5" s="8">
        <v>625</v>
      </c>
    </row>
    <row r="6" spans="1:2">
      <c r="A6" s="5" t="s">
        <v>35</v>
      </c>
      <c r="B6" s="8">
        <v>55</v>
      </c>
    </row>
    <row r="7" spans="1:2">
      <c r="A7" s="4" t="s">
        <v>36</v>
      </c>
      <c r="B7" s="9">
        <v>113</v>
      </c>
    </row>
    <row r="8" spans="1:2">
      <c r="A8" s="4" t="s">
        <v>101</v>
      </c>
      <c r="B8" s="9" t="s">
        <v>64</v>
      </c>
    </row>
    <row r="9" spans="1:2">
      <c r="A9" s="3" t="s">
        <v>81</v>
      </c>
      <c r="B9" s="9">
        <v>111</v>
      </c>
    </row>
    <row r="10" spans="1:2">
      <c r="A10" s="5" t="s">
        <v>80</v>
      </c>
      <c r="B10" s="9">
        <v>704</v>
      </c>
    </row>
    <row r="11" spans="1:2">
      <c r="A11" s="5" t="s">
        <v>68</v>
      </c>
      <c r="B11" s="9">
        <v>715</v>
      </c>
    </row>
    <row r="12" spans="1:2">
      <c r="A12" s="5" t="s">
        <v>33</v>
      </c>
      <c r="B12" s="9">
        <v>736</v>
      </c>
    </row>
    <row r="13" spans="1:2">
      <c r="A13" s="4" t="s">
        <v>30</v>
      </c>
      <c r="B13" s="9">
        <v>168</v>
      </c>
    </row>
    <row r="14" spans="1:2">
      <c r="A14" s="3" t="s">
        <v>34</v>
      </c>
      <c r="B14" s="9">
        <v>234</v>
      </c>
    </row>
    <row r="15" spans="1:2">
      <c r="A15" s="3" t="s">
        <v>55</v>
      </c>
      <c r="B15" s="9">
        <v>215</v>
      </c>
    </row>
    <row r="16" spans="1:2">
      <c r="A16" s="3" t="s">
        <v>1</v>
      </c>
      <c r="B16" s="9" t="s">
        <v>37</v>
      </c>
    </row>
    <row r="17" spans="1:2">
      <c r="A17" s="3" t="s">
        <v>87</v>
      </c>
      <c r="B17" s="10">
        <v>114</v>
      </c>
    </row>
    <row r="18" spans="1:2">
      <c r="A18" s="3" t="s">
        <v>49</v>
      </c>
      <c r="B18" s="11">
        <v>169</v>
      </c>
    </row>
    <row r="19" spans="1:2">
      <c r="A19" s="5" t="s">
        <v>31</v>
      </c>
      <c r="B19" s="11">
        <v>778</v>
      </c>
    </row>
    <row r="20" spans="1:2">
      <c r="A20" s="4" t="s">
        <v>100</v>
      </c>
      <c r="B20" s="11">
        <v>193</v>
      </c>
    </row>
    <row r="21" spans="1:2">
      <c r="A21" s="6" t="s">
        <v>29</v>
      </c>
      <c r="B21" s="12">
        <v>796</v>
      </c>
    </row>
    <row r="22" spans="1:2">
      <c r="A22" s="2" t="s">
        <v>38</v>
      </c>
      <c r="B22" s="13" t="s">
        <v>39</v>
      </c>
    </row>
    <row r="23" spans="1:2">
      <c r="A23" t="s">
        <v>111</v>
      </c>
      <c r="B23" s="13" t="s">
        <v>112</v>
      </c>
    </row>
    <row r="24" spans="1:2">
      <c r="A24" t="s">
        <v>117</v>
      </c>
      <c r="B24" s="13" t="s">
        <v>116</v>
      </c>
    </row>
    <row r="25" spans="1:2">
      <c r="A25" t="s">
        <v>123</v>
      </c>
      <c r="B25" s="13" t="s">
        <v>124</v>
      </c>
    </row>
    <row r="26" spans="1:2">
      <c r="A26" s="3" t="s">
        <v>136</v>
      </c>
      <c r="B26" s="13" t="s">
        <v>137</v>
      </c>
    </row>
    <row r="27" spans="1:2">
      <c r="A27" t="s">
        <v>152</v>
      </c>
      <c r="B27" s="13" t="s">
        <v>153</v>
      </c>
    </row>
    <row r="28" spans="1:2">
      <c r="A28" t="s">
        <v>159</v>
      </c>
      <c r="B28" s="13" t="s">
        <v>160</v>
      </c>
    </row>
  </sheetData>
  <phoneticPr fontId="0" type="noConversion"/>
  <hyperlinks>
    <hyperlink ref="B5" location="sub_625" display="sub_625"/>
    <hyperlink ref="B4" location="sub_112" display="sub_112"/>
    <hyperlink ref="B6" location="sub_55" display="sub_55"/>
  </hyperlink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 summaryBelow="0" summaryRight="0"/>
  </sheetPr>
  <dimension ref="A1:Q124"/>
  <sheetViews>
    <sheetView tabSelected="1" view="pageBreakPreview" zoomScale="75" zoomScaleNormal="55" zoomScaleSheetLayoutView="75" workbookViewId="0">
      <pane xSplit="5" ySplit="13" topLeftCell="F112" activePane="bottomRight" state="frozenSplit"/>
      <selection activeCell="A11" sqref="A11"/>
      <selection pane="topRight" activeCell="G1" sqref="G1"/>
      <selection pane="bottomLeft" activeCell="A581" sqref="A581"/>
      <selection pane="bottomRight" activeCell="E114" sqref="E114"/>
    </sheetView>
  </sheetViews>
  <sheetFormatPr defaultRowHeight="15"/>
  <cols>
    <col min="1" max="1" width="26.5703125" style="37" hidden="1" customWidth="1"/>
    <col min="2" max="2" width="12.28515625" style="37" customWidth="1"/>
    <col min="3" max="3" width="18.42578125" style="37" customWidth="1"/>
    <col min="4" max="4" width="13.85546875" style="37" customWidth="1"/>
    <col min="5" max="5" width="46.140625" style="69" customWidth="1"/>
    <col min="6" max="6" width="36.85546875" style="37" customWidth="1"/>
    <col min="7" max="7" width="16.85546875" style="37" customWidth="1"/>
    <col min="8" max="8" width="16.42578125" style="37" customWidth="1"/>
    <col min="9" max="9" width="13.5703125" style="68" customWidth="1"/>
    <col min="10" max="10" width="25.5703125" style="37" customWidth="1"/>
    <col min="11" max="11" width="45.7109375" style="37" customWidth="1"/>
    <col min="12" max="12" width="19.140625" style="68" customWidth="1"/>
    <col min="13" max="13" width="16.28515625" style="68" customWidth="1"/>
    <col min="14" max="14" width="13.5703125" style="37" customWidth="1"/>
    <col min="15" max="15" width="26.85546875" style="37" customWidth="1"/>
    <col min="16" max="16" width="12.28515625" style="37" customWidth="1"/>
    <col min="17" max="16384" width="9.140625" style="37"/>
  </cols>
  <sheetData>
    <row r="1" spans="1:16" ht="25.5">
      <c r="A1" s="128" t="s">
        <v>296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6" hidden="1">
      <c r="B2" s="68"/>
    </row>
    <row r="3" spans="1:16" hidden="1">
      <c r="B3" s="126" t="s">
        <v>18</v>
      </c>
      <c r="C3" s="126"/>
      <c r="F3" s="126" t="s">
        <v>25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idden="1">
      <c r="B4" s="126" t="s">
        <v>19</v>
      </c>
      <c r="C4" s="126"/>
      <c r="F4" s="126" t="s">
        <v>26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hidden="1">
      <c r="B5" s="126" t="s">
        <v>20</v>
      </c>
      <c r="C5" s="126"/>
      <c r="F5" s="69" t="s">
        <v>27</v>
      </c>
      <c r="G5" s="69"/>
      <c r="H5" s="69"/>
      <c r="I5" s="69"/>
      <c r="J5" s="69"/>
      <c r="K5" s="69"/>
      <c r="L5" s="70"/>
      <c r="M5" s="69"/>
      <c r="N5" s="69"/>
      <c r="O5" s="69"/>
      <c r="P5" s="69"/>
    </row>
    <row r="6" spans="1:16" hidden="1">
      <c r="B6" s="126" t="s">
        <v>21</v>
      </c>
      <c r="C6" s="126"/>
      <c r="F6" s="71" t="s">
        <v>28</v>
      </c>
      <c r="G6" s="69"/>
      <c r="H6" s="69"/>
      <c r="I6" s="69"/>
      <c r="J6" s="69"/>
      <c r="K6" s="69"/>
      <c r="L6" s="70"/>
      <c r="M6" s="69"/>
      <c r="N6" s="69"/>
      <c r="O6" s="69"/>
      <c r="P6" s="69"/>
    </row>
    <row r="7" spans="1:16" hidden="1">
      <c r="B7" s="126" t="s">
        <v>22</v>
      </c>
      <c r="C7" s="126"/>
      <c r="F7" s="69">
        <v>1651035245</v>
      </c>
      <c r="G7" s="69"/>
      <c r="H7" s="69"/>
      <c r="I7" s="69"/>
      <c r="J7" s="69"/>
      <c r="K7" s="69"/>
      <c r="L7" s="70"/>
      <c r="M7" s="69"/>
      <c r="N7" s="69"/>
      <c r="O7" s="69"/>
      <c r="P7" s="69"/>
    </row>
    <row r="8" spans="1:16" hidden="1">
      <c r="B8" s="126" t="s">
        <v>23</v>
      </c>
      <c r="C8" s="126"/>
      <c r="F8" s="69">
        <v>165101001</v>
      </c>
      <c r="G8" s="69"/>
      <c r="H8" s="69"/>
      <c r="I8" s="69"/>
      <c r="J8" s="69"/>
      <c r="K8" s="69"/>
      <c r="L8" s="70"/>
      <c r="M8" s="69"/>
      <c r="N8" s="69"/>
      <c r="O8" s="69"/>
      <c r="P8" s="69"/>
    </row>
    <row r="9" spans="1:16" hidden="1">
      <c r="B9" s="126" t="s">
        <v>24</v>
      </c>
      <c r="C9" s="126"/>
      <c r="F9" s="69">
        <v>92435000000</v>
      </c>
      <c r="G9" s="69"/>
      <c r="H9" s="69"/>
      <c r="I9" s="69"/>
      <c r="J9" s="69"/>
      <c r="K9" s="69"/>
      <c r="L9" s="70"/>
      <c r="M9" s="69"/>
      <c r="N9" s="69"/>
      <c r="O9" s="69"/>
      <c r="P9" s="69"/>
    </row>
    <row r="11" spans="1:16">
      <c r="A11" s="129"/>
      <c r="B11" s="118" t="s">
        <v>4</v>
      </c>
      <c r="C11" s="118" t="s">
        <v>56</v>
      </c>
      <c r="D11" s="118" t="s">
        <v>5</v>
      </c>
      <c r="E11" s="130" t="s">
        <v>6</v>
      </c>
      <c r="F11" s="131"/>
      <c r="G11" s="131"/>
      <c r="H11" s="131"/>
      <c r="I11" s="131"/>
      <c r="J11" s="131"/>
      <c r="K11" s="131"/>
      <c r="L11" s="131"/>
      <c r="M11" s="131"/>
      <c r="N11" s="132"/>
      <c r="O11" s="118" t="s">
        <v>11</v>
      </c>
      <c r="P11" s="118" t="s">
        <v>12</v>
      </c>
    </row>
    <row r="12" spans="1:16" ht="65.25" customHeight="1">
      <c r="A12" s="129"/>
      <c r="B12" s="120"/>
      <c r="C12" s="120"/>
      <c r="D12" s="120"/>
      <c r="E12" s="118" t="s">
        <v>7</v>
      </c>
      <c r="F12" s="118" t="s">
        <v>53</v>
      </c>
      <c r="G12" s="112" t="s">
        <v>8</v>
      </c>
      <c r="H12" s="118" t="s">
        <v>14</v>
      </c>
      <c r="I12" s="121" t="s">
        <v>9</v>
      </c>
      <c r="J12" s="112" t="s">
        <v>54</v>
      </c>
      <c r="K12" s="118" t="s">
        <v>14</v>
      </c>
      <c r="L12" s="121" t="s">
        <v>257</v>
      </c>
      <c r="M12" s="112" t="s">
        <v>10</v>
      </c>
      <c r="N12" s="118" t="s">
        <v>16</v>
      </c>
      <c r="O12" s="120"/>
      <c r="P12" s="119"/>
    </row>
    <row r="13" spans="1:16" ht="83.25" customHeight="1">
      <c r="A13" s="129"/>
      <c r="B13" s="119"/>
      <c r="C13" s="119"/>
      <c r="D13" s="119"/>
      <c r="E13" s="119"/>
      <c r="F13" s="119"/>
      <c r="G13" s="112" t="s">
        <v>13</v>
      </c>
      <c r="H13" s="119"/>
      <c r="I13" s="122"/>
      <c r="J13" s="112" t="s">
        <v>15</v>
      </c>
      <c r="K13" s="119"/>
      <c r="L13" s="122"/>
      <c r="M13" s="112" t="s">
        <v>95</v>
      </c>
      <c r="N13" s="119"/>
      <c r="O13" s="119"/>
      <c r="P13" s="112" t="s">
        <v>17</v>
      </c>
    </row>
    <row r="14" spans="1:16" s="72" customFormat="1" ht="19.5">
      <c r="A14" s="115" t="s">
        <v>92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7"/>
    </row>
    <row r="15" spans="1:16" ht="42" customHeight="1">
      <c r="A15" s="112" t="s">
        <v>86</v>
      </c>
      <c r="B15" s="112">
        <v>1</v>
      </c>
      <c r="C15" s="112" t="s">
        <v>60</v>
      </c>
      <c r="D15" s="112">
        <v>4110100</v>
      </c>
      <c r="E15" s="112" t="s">
        <v>44</v>
      </c>
      <c r="F15" s="112" t="s">
        <v>161</v>
      </c>
      <c r="G15" s="112">
        <f>VLOOKUP(H15,'шаблон ОКЕИ'!$A$1:$B$81,2,0)</f>
        <v>114</v>
      </c>
      <c r="H15" s="112" t="s">
        <v>87</v>
      </c>
      <c r="I15" s="25">
        <v>14900.685263157895</v>
      </c>
      <c r="J15" s="112">
        <v>92435000000</v>
      </c>
      <c r="K15" s="112" t="s">
        <v>115</v>
      </c>
      <c r="L15" s="26">
        <v>157053220</v>
      </c>
      <c r="M15" s="27" t="s">
        <v>127</v>
      </c>
      <c r="N15" s="112" t="s">
        <v>221</v>
      </c>
      <c r="O15" s="112" t="s">
        <v>43</v>
      </c>
      <c r="P15" s="112" t="s">
        <v>70</v>
      </c>
    </row>
    <row r="16" spans="1:16" ht="45" customHeight="1">
      <c r="A16" s="112" t="s">
        <v>86</v>
      </c>
      <c r="B16" s="112">
        <v>2</v>
      </c>
      <c r="C16" s="112" t="s">
        <v>59</v>
      </c>
      <c r="D16" s="112">
        <v>4110300</v>
      </c>
      <c r="E16" s="112" t="s">
        <v>45</v>
      </c>
      <c r="F16" s="112" t="s">
        <v>162</v>
      </c>
      <c r="G16" s="112">
        <f>VLOOKUP(H16,'шаблон ОКЕИ'!$A$1:$B$81,2,0)</f>
        <v>114</v>
      </c>
      <c r="H16" s="112" t="s">
        <v>87</v>
      </c>
      <c r="I16" s="28">
        <v>12954.677500000002</v>
      </c>
      <c r="J16" s="112">
        <v>92435000000</v>
      </c>
      <c r="K16" s="112" t="s">
        <v>115</v>
      </c>
      <c r="L16" s="26">
        <v>58296050</v>
      </c>
      <c r="M16" s="27" t="s">
        <v>127</v>
      </c>
      <c r="N16" s="112" t="s">
        <v>221</v>
      </c>
      <c r="O16" s="112" t="s">
        <v>43</v>
      </c>
      <c r="P16" s="112" t="s">
        <v>70</v>
      </c>
    </row>
    <row r="17" spans="1:16" ht="45">
      <c r="A17" s="112" t="s">
        <v>86</v>
      </c>
      <c r="B17" s="112">
        <v>3</v>
      </c>
      <c r="C17" s="112" t="s">
        <v>222</v>
      </c>
      <c r="D17" s="112">
        <v>4030101</v>
      </c>
      <c r="E17" s="112" t="s">
        <v>46</v>
      </c>
      <c r="F17" s="112" t="s">
        <v>47</v>
      </c>
      <c r="G17" s="112">
        <f>VLOOKUP(H17,'шаблон ОКЕИ'!$A$1:$B$81,2,0)</f>
        <v>234</v>
      </c>
      <c r="H17" s="112" t="s">
        <v>34</v>
      </c>
      <c r="I17" s="29">
        <v>321524</v>
      </c>
      <c r="J17" s="112">
        <v>92435000000</v>
      </c>
      <c r="K17" s="112" t="s">
        <v>115</v>
      </c>
      <c r="L17" s="26">
        <v>154034230</v>
      </c>
      <c r="M17" s="27" t="s">
        <v>127</v>
      </c>
      <c r="N17" s="112" t="s">
        <v>221</v>
      </c>
      <c r="O17" s="112" t="s">
        <v>43</v>
      </c>
      <c r="P17" s="112" t="s">
        <v>70</v>
      </c>
    </row>
    <row r="18" spans="1:16" ht="48.75" customHeight="1">
      <c r="A18" s="112" t="s">
        <v>86</v>
      </c>
      <c r="B18" s="112">
        <v>4</v>
      </c>
      <c r="C18" s="112" t="s">
        <v>222</v>
      </c>
      <c r="D18" s="112">
        <v>4030101</v>
      </c>
      <c r="E18" s="112" t="s">
        <v>46</v>
      </c>
      <c r="F18" s="112" t="s">
        <v>48</v>
      </c>
      <c r="G18" s="112">
        <f>VLOOKUP(H18,'шаблон ОКЕИ'!$A$1:$B$81,2,0)</f>
        <v>114</v>
      </c>
      <c r="H18" s="112" t="s">
        <v>87</v>
      </c>
      <c r="I18" s="30">
        <v>188</v>
      </c>
      <c r="J18" s="112">
        <v>92435000000</v>
      </c>
      <c r="K18" s="112" t="s">
        <v>115</v>
      </c>
      <c r="L18" s="26">
        <v>4047350</v>
      </c>
      <c r="M18" s="27" t="s">
        <v>127</v>
      </c>
      <c r="N18" s="112" t="s">
        <v>221</v>
      </c>
      <c r="O18" s="112" t="s">
        <v>43</v>
      </c>
      <c r="P18" s="112" t="s">
        <v>70</v>
      </c>
    </row>
    <row r="19" spans="1:16" ht="41.25" customHeight="1">
      <c r="A19" s="112" t="s">
        <v>86</v>
      </c>
      <c r="B19" s="112">
        <v>5</v>
      </c>
      <c r="C19" s="112" t="s">
        <v>60</v>
      </c>
      <c r="D19" s="112">
        <v>4110200</v>
      </c>
      <c r="E19" s="112" t="s">
        <v>50</v>
      </c>
      <c r="F19" s="112" t="s">
        <v>163</v>
      </c>
      <c r="G19" s="112">
        <f>VLOOKUP(H19,'шаблон ОКЕИ'!$A$1:$B$81,2,0)</f>
        <v>114</v>
      </c>
      <c r="H19" s="112" t="s">
        <v>87</v>
      </c>
      <c r="I19" s="31">
        <v>53.239999999999995</v>
      </c>
      <c r="J19" s="112">
        <v>92435000000</v>
      </c>
      <c r="K19" s="112" t="s">
        <v>115</v>
      </c>
      <c r="L19" s="26">
        <v>823620</v>
      </c>
      <c r="M19" s="27" t="s">
        <v>127</v>
      </c>
      <c r="N19" s="112" t="s">
        <v>221</v>
      </c>
      <c r="O19" s="112" t="s">
        <v>43</v>
      </c>
      <c r="P19" s="112" t="s">
        <v>70</v>
      </c>
    </row>
    <row r="20" spans="1:16" ht="44.25" customHeight="1">
      <c r="A20" s="112" t="s">
        <v>86</v>
      </c>
      <c r="B20" s="112">
        <v>6</v>
      </c>
      <c r="C20" s="112" t="s">
        <v>57</v>
      </c>
      <c r="D20" s="112">
        <v>1112831</v>
      </c>
      <c r="E20" s="112" t="s">
        <v>51</v>
      </c>
      <c r="F20" s="112" t="s">
        <v>164</v>
      </c>
      <c r="G20" s="112">
        <f>VLOOKUP(H20,'шаблон ОКЕИ'!$A$1:$B$81,2,0)</f>
        <v>114</v>
      </c>
      <c r="H20" s="112" t="s">
        <v>87</v>
      </c>
      <c r="I20" s="32">
        <v>3835.7</v>
      </c>
      <c r="J20" s="112">
        <v>92435000000</v>
      </c>
      <c r="K20" s="112" t="s">
        <v>115</v>
      </c>
      <c r="L20" s="26">
        <v>17895730</v>
      </c>
      <c r="M20" s="27" t="s">
        <v>127</v>
      </c>
      <c r="N20" s="112" t="s">
        <v>221</v>
      </c>
      <c r="O20" s="112" t="s">
        <v>43</v>
      </c>
      <c r="P20" s="112" t="s">
        <v>70</v>
      </c>
    </row>
    <row r="21" spans="1:16" ht="39.75" customHeight="1">
      <c r="A21" s="112" t="s">
        <v>86</v>
      </c>
      <c r="B21" s="112">
        <v>7</v>
      </c>
      <c r="C21" s="112" t="s">
        <v>58</v>
      </c>
      <c r="D21" s="112">
        <v>4010412</v>
      </c>
      <c r="E21" s="112" t="s">
        <v>52</v>
      </c>
      <c r="F21" s="112" t="s">
        <v>165</v>
      </c>
      <c r="G21" s="112">
        <f>VLOOKUP(H21,'шаблон ОКЕИ'!$A$1:$B$81,2,0)</f>
        <v>215</v>
      </c>
      <c r="H21" s="112" t="s">
        <v>55</v>
      </c>
      <c r="I21" s="33">
        <v>11836.875333333333</v>
      </c>
      <c r="J21" s="112">
        <v>92435000000</v>
      </c>
      <c r="K21" s="112" t="s">
        <v>115</v>
      </c>
      <c r="L21" s="26">
        <v>53193280</v>
      </c>
      <c r="M21" s="27" t="s">
        <v>127</v>
      </c>
      <c r="N21" s="112" t="s">
        <v>221</v>
      </c>
      <c r="O21" s="112" t="s">
        <v>43</v>
      </c>
      <c r="P21" s="112" t="s">
        <v>70</v>
      </c>
    </row>
    <row r="22" spans="1:16" ht="46.5" customHeight="1">
      <c r="A22" s="112" t="s">
        <v>89</v>
      </c>
      <c r="B22" s="112">
        <v>8</v>
      </c>
      <c r="C22" s="112" t="s">
        <v>75</v>
      </c>
      <c r="D22" s="112">
        <v>7241000</v>
      </c>
      <c r="E22" s="112" t="s">
        <v>105</v>
      </c>
      <c r="F22" s="112" t="s">
        <v>166</v>
      </c>
      <c r="G22" s="112" t="str">
        <f>VLOOKUP(H22,'шаблон ОКЕИ'!$A$1:$B$81,2,0)</f>
        <v>876</v>
      </c>
      <c r="H22" s="112" t="s">
        <v>111</v>
      </c>
      <c r="I22" s="34">
        <v>1</v>
      </c>
      <c r="J22" s="112">
        <v>92435000000</v>
      </c>
      <c r="K22" s="112" t="s">
        <v>115</v>
      </c>
      <c r="L22" s="26">
        <v>328800</v>
      </c>
      <c r="M22" s="27" t="s">
        <v>223</v>
      </c>
      <c r="N22" s="112" t="s">
        <v>221</v>
      </c>
      <c r="O22" s="112" t="s">
        <v>43</v>
      </c>
      <c r="P22" s="112" t="s">
        <v>70</v>
      </c>
    </row>
    <row r="23" spans="1:16" ht="39.75" customHeight="1">
      <c r="A23" s="112" t="s">
        <v>99</v>
      </c>
      <c r="B23" s="112">
        <v>9</v>
      </c>
      <c r="C23" s="112" t="s">
        <v>71</v>
      </c>
      <c r="D23" s="112">
        <v>9010030</v>
      </c>
      <c r="E23" s="112" t="s">
        <v>67</v>
      </c>
      <c r="F23" s="112" t="s">
        <v>166</v>
      </c>
      <c r="G23" s="112" t="str">
        <f>VLOOKUP(H23,'шаблон ОКЕИ'!$A$1:$B$81,2,0)</f>
        <v>58</v>
      </c>
      <c r="H23" s="35" t="s">
        <v>136</v>
      </c>
      <c r="I23" s="36">
        <f>35706/1000</f>
        <v>35.706000000000003</v>
      </c>
      <c r="J23" s="112">
        <v>92435000000</v>
      </c>
      <c r="K23" s="112" t="s">
        <v>115</v>
      </c>
      <c r="L23" s="26">
        <v>197100</v>
      </c>
      <c r="M23" s="27" t="s">
        <v>127</v>
      </c>
      <c r="N23" s="112" t="s">
        <v>221</v>
      </c>
      <c r="O23" s="112" t="s">
        <v>77</v>
      </c>
      <c r="P23" s="112" t="s">
        <v>79</v>
      </c>
    </row>
    <row r="24" spans="1:16" ht="45">
      <c r="A24" s="112" t="s">
        <v>42</v>
      </c>
      <c r="B24" s="112">
        <v>10</v>
      </c>
      <c r="C24" s="112" t="s">
        <v>224</v>
      </c>
      <c r="D24" s="37">
        <v>7010020</v>
      </c>
      <c r="E24" s="112" t="s">
        <v>61</v>
      </c>
      <c r="F24" s="112" t="s">
        <v>167</v>
      </c>
      <c r="G24" s="112">
        <f>VLOOKUP(H24,'шаблон ОКЕИ'!$A$1:$B$81,2,0)</f>
        <v>796</v>
      </c>
      <c r="H24" s="112" t="s">
        <v>29</v>
      </c>
      <c r="I24" s="26">
        <v>90</v>
      </c>
      <c r="J24" s="112">
        <v>92435000000</v>
      </c>
      <c r="K24" s="112" t="s">
        <v>115</v>
      </c>
      <c r="L24" s="26">
        <v>3251710</v>
      </c>
      <c r="M24" s="112" t="s">
        <v>127</v>
      </c>
      <c r="N24" s="112" t="s">
        <v>221</v>
      </c>
      <c r="O24" s="112" t="s">
        <v>43</v>
      </c>
      <c r="P24" s="112" t="s">
        <v>70</v>
      </c>
    </row>
    <row r="25" spans="1:16" ht="30">
      <c r="A25" s="112" t="s">
        <v>42</v>
      </c>
      <c r="B25" s="112">
        <v>11</v>
      </c>
      <c r="C25" s="112" t="s">
        <v>73</v>
      </c>
      <c r="D25" s="112">
        <v>7111010</v>
      </c>
      <c r="E25" s="112" t="s">
        <v>148</v>
      </c>
      <c r="F25" s="112" t="s">
        <v>168</v>
      </c>
      <c r="G25" s="112">
        <f>VLOOKUP(H25,'шаблон ОКЕИ'!$A$1:$B$81,2,0)</f>
        <v>796</v>
      </c>
      <c r="H25" s="112" t="s">
        <v>29</v>
      </c>
      <c r="I25" s="26">
        <v>3</v>
      </c>
      <c r="J25" s="112">
        <v>92435000000</v>
      </c>
      <c r="K25" s="112" t="s">
        <v>115</v>
      </c>
      <c r="L25" s="26">
        <v>1699930</v>
      </c>
      <c r="M25" s="112" t="s">
        <v>127</v>
      </c>
      <c r="N25" s="112" t="s">
        <v>221</v>
      </c>
      <c r="O25" s="112" t="s">
        <v>43</v>
      </c>
      <c r="P25" s="112" t="s">
        <v>70</v>
      </c>
    </row>
    <row r="26" spans="1:16" ht="48.75" customHeight="1">
      <c r="A26" s="112" t="s">
        <v>65</v>
      </c>
      <c r="B26" s="112">
        <v>12</v>
      </c>
      <c r="C26" s="112" t="s">
        <v>66</v>
      </c>
      <c r="D26" s="112">
        <v>7424020</v>
      </c>
      <c r="E26" s="38" t="s">
        <v>132</v>
      </c>
      <c r="F26" s="112" t="s">
        <v>166</v>
      </c>
      <c r="G26" s="112">
        <f>VLOOKUP(H26,'шаблон ОКЕИ'!$A$1:$B$81,2,0)</f>
        <v>796</v>
      </c>
      <c r="H26" s="112" t="s">
        <v>29</v>
      </c>
      <c r="I26" s="26">
        <v>784</v>
      </c>
      <c r="J26" s="112">
        <v>92435000000</v>
      </c>
      <c r="K26" s="112" t="s">
        <v>115</v>
      </c>
      <c r="L26" s="26">
        <v>1455260</v>
      </c>
      <c r="M26" s="112" t="s">
        <v>127</v>
      </c>
      <c r="N26" s="112" t="s">
        <v>221</v>
      </c>
      <c r="O26" s="112" t="s">
        <v>77</v>
      </c>
      <c r="P26" s="112" t="s">
        <v>70</v>
      </c>
    </row>
    <row r="27" spans="1:16" ht="48.75" customHeight="1">
      <c r="A27" s="112"/>
      <c r="B27" s="112">
        <v>13</v>
      </c>
      <c r="C27" s="112" t="s">
        <v>88</v>
      </c>
      <c r="D27" s="112">
        <v>2915513</v>
      </c>
      <c r="E27" s="38" t="s">
        <v>157</v>
      </c>
      <c r="F27" s="112" t="s">
        <v>158</v>
      </c>
      <c r="G27" s="112">
        <f>VLOOKUP(H27,'шаблон ОКЕИ'!$A$1:$B$81,2,0)</f>
        <v>796</v>
      </c>
      <c r="H27" s="112" t="s">
        <v>29</v>
      </c>
      <c r="I27" s="26">
        <v>374</v>
      </c>
      <c r="J27" s="112">
        <v>92435000001</v>
      </c>
      <c r="K27" s="112" t="s">
        <v>115</v>
      </c>
      <c r="L27" s="26">
        <v>177640</v>
      </c>
      <c r="M27" s="112" t="s">
        <v>223</v>
      </c>
      <c r="N27" s="112" t="s">
        <v>221</v>
      </c>
      <c r="O27" s="112" t="s">
        <v>77</v>
      </c>
      <c r="P27" s="112" t="s">
        <v>70</v>
      </c>
    </row>
    <row r="28" spans="1:16" s="73" customFormat="1" ht="60">
      <c r="A28" s="112"/>
      <c r="B28" s="112">
        <v>14</v>
      </c>
      <c r="C28" s="112" t="s">
        <v>225</v>
      </c>
      <c r="D28" s="112" t="s">
        <v>226</v>
      </c>
      <c r="E28" s="112" t="s">
        <v>213</v>
      </c>
      <c r="F28" s="112" t="s">
        <v>126</v>
      </c>
      <c r="G28" s="112">
        <v>879</v>
      </c>
      <c r="H28" s="112" t="s">
        <v>111</v>
      </c>
      <c r="I28" s="26" t="s">
        <v>227</v>
      </c>
      <c r="J28" s="39">
        <v>92435000000</v>
      </c>
      <c r="K28" s="112" t="s">
        <v>40</v>
      </c>
      <c r="L28" s="26">
        <v>1706860</v>
      </c>
      <c r="M28" s="27" t="s">
        <v>127</v>
      </c>
      <c r="N28" s="112" t="s">
        <v>221</v>
      </c>
      <c r="O28" s="112" t="s">
        <v>77</v>
      </c>
      <c r="P28" s="112" t="s">
        <v>79</v>
      </c>
    </row>
    <row r="29" spans="1:16" ht="49.5" customHeight="1">
      <c r="A29" s="112"/>
      <c r="B29" s="112">
        <v>15</v>
      </c>
      <c r="C29" s="40" t="s">
        <v>104</v>
      </c>
      <c r="D29" s="111">
        <v>5050101</v>
      </c>
      <c r="E29" s="41" t="s">
        <v>138</v>
      </c>
      <c r="F29" s="112" t="s">
        <v>126</v>
      </c>
      <c r="G29" s="112">
        <f>VLOOKUP(H29,'шаблон ОКЕИ'!$A$1:$B$81,2,0)</f>
        <v>112</v>
      </c>
      <c r="H29" s="35" t="s">
        <v>0</v>
      </c>
      <c r="I29" s="42">
        <v>185000</v>
      </c>
      <c r="J29" s="112">
        <v>92435000000</v>
      </c>
      <c r="K29" s="112" t="s">
        <v>62</v>
      </c>
      <c r="L29" s="26">
        <v>4988910</v>
      </c>
      <c r="M29" s="112" t="s">
        <v>130</v>
      </c>
      <c r="N29" s="112" t="s">
        <v>269</v>
      </c>
      <c r="O29" s="112" t="s">
        <v>77</v>
      </c>
      <c r="P29" s="112" t="s">
        <v>79</v>
      </c>
    </row>
    <row r="30" spans="1:16" s="73" customFormat="1" ht="30">
      <c r="A30" s="112"/>
      <c r="B30" s="112">
        <v>16</v>
      </c>
      <c r="C30" s="112" t="s">
        <v>104</v>
      </c>
      <c r="D30" s="112" t="s">
        <v>228</v>
      </c>
      <c r="E30" s="112" t="s">
        <v>138</v>
      </c>
      <c r="F30" s="112" t="s">
        <v>126</v>
      </c>
      <c r="G30" s="112">
        <f>VLOOKUP(H30,'шаблон ОКЕИ'!$A$1:$B$81,2,0)</f>
        <v>112</v>
      </c>
      <c r="H30" s="35" t="s">
        <v>0</v>
      </c>
      <c r="I30" s="42">
        <v>262350</v>
      </c>
      <c r="J30" s="112">
        <v>92435000000</v>
      </c>
      <c r="K30" s="112" t="s">
        <v>62</v>
      </c>
      <c r="L30" s="26">
        <v>7230500</v>
      </c>
      <c r="M30" s="112" t="s">
        <v>127</v>
      </c>
      <c r="N30" s="112" t="s">
        <v>244</v>
      </c>
      <c r="O30" s="112" t="s">
        <v>77</v>
      </c>
      <c r="P30" s="112" t="s">
        <v>70</v>
      </c>
    </row>
    <row r="31" spans="1:16" s="73" customFormat="1" ht="60">
      <c r="A31" s="112"/>
      <c r="B31" s="112">
        <v>17</v>
      </c>
      <c r="C31" s="112" t="s">
        <v>229</v>
      </c>
      <c r="D31" s="112" t="s">
        <v>230</v>
      </c>
      <c r="E31" s="112" t="s">
        <v>131</v>
      </c>
      <c r="F31" s="112" t="s">
        <v>166</v>
      </c>
      <c r="G31" s="112" t="str">
        <f>VLOOKUP(H31,'шаблон ОКЕИ'!$A$1:$B$81,2,0)</f>
        <v>876</v>
      </c>
      <c r="H31" s="112" t="s">
        <v>111</v>
      </c>
      <c r="I31" s="26" t="s">
        <v>227</v>
      </c>
      <c r="J31" s="112">
        <v>92435000000</v>
      </c>
      <c r="K31" s="112" t="s">
        <v>62</v>
      </c>
      <c r="L31" s="26">
        <v>1324060</v>
      </c>
      <c r="M31" s="112" t="s">
        <v>127</v>
      </c>
      <c r="N31" s="112" t="s">
        <v>221</v>
      </c>
      <c r="O31" s="112" t="s">
        <v>43</v>
      </c>
      <c r="P31" s="112" t="s">
        <v>70</v>
      </c>
    </row>
    <row r="32" spans="1:16" ht="30">
      <c r="A32" s="112" t="s">
        <v>91</v>
      </c>
      <c r="B32" s="112">
        <v>18</v>
      </c>
      <c r="C32" s="112" t="s">
        <v>75</v>
      </c>
      <c r="D32" s="112">
        <v>7249000</v>
      </c>
      <c r="E32" s="112" t="s">
        <v>90</v>
      </c>
      <c r="F32" s="112" t="s">
        <v>166</v>
      </c>
      <c r="G32" s="112">
        <f>VLOOKUP(H32,'шаблон ОКЕИ'!$A$1:$B$81,2,0)</f>
        <v>796</v>
      </c>
      <c r="H32" s="112" t="s">
        <v>29</v>
      </c>
      <c r="I32" s="26">
        <v>1</v>
      </c>
      <c r="J32" s="112">
        <v>92435000000</v>
      </c>
      <c r="K32" s="112" t="s">
        <v>62</v>
      </c>
      <c r="L32" s="26">
        <v>259200</v>
      </c>
      <c r="M32" s="26" t="s">
        <v>223</v>
      </c>
      <c r="N32" s="26" t="s">
        <v>221</v>
      </c>
      <c r="O32" s="112" t="s">
        <v>43</v>
      </c>
      <c r="P32" s="112" t="s">
        <v>70</v>
      </c>
    </row>
    <row r="33" spans="1:17" ht="30">
      <c r="A33" s="112"/>
      <c r="B33" s="112">
        <v>19</v>
      </c>
      <c r="C33" s="112" t="s">
        <v>83</v>
      </c>
      <c r="D33" s="112">
        <v>8512040</v>
      </c>
      <c r="E33" s="43" t="s">
        <v>129</v>
      </c>
      <c r="F33" s="112" t="s">
        <v>166</v>
      </c>
      <c r="G33" s="112" t="str">
        <f>VLOOKUP(H33,'шаблон ОКЕИ'!$A$1:$B$81,2,0)</f>
        <v>792</v>
      </c>
      <c r="H33" s="112" t="s">
        <v>38</v>
      </c>
      <c r="I33" s="112">
        <v>888</v>
      </c>
      <c r="J33" s="112">
        <v>92435000000</v>
      </c>
      <c r="K33" s="112" t="s">
        <v>115</v>
      </c>
      <c r="L33" s="26">
        <v>2273000</v>
      </c>
      <c r="M33" s="112" t="s">
        <v>130</v>
      </c>
      <c r="N33" s="112" t="s">
        <v>221</v>
      </c>
      <c r="O33" s="44" t="s">
        <v>77</v>
      </c>
      <c r="P33" s="112" t="s">
        <v>70</v>
      </c>
    </row>
    <row r="34" spans="1:17" s="75" customFormat="1" ht="42" customHeight="1">
      <c r="A34" s="41"/>
      <c r="B34" s="112">
        <v>23</v>
      </c>
      <c r="C34" s="47" t="s">
        <v>154</v>
      </c>
      <c r="D34" s="41">
        <v>2219120</v>
      </c>
      <c r="E34" s="41" t="s">
        <v>150</v>
      </c>
      <c r="F34" s="41" t="s">
        <v>151</v>
      </c>
      <c r="G34" s="112">
        <f>VLOOKUP(H34,'[1]шаблон ОКЕИ'!$A$1:$B$81,2,0)</f>
        <v>796</v>
      </c>
      <c r="H34" s="41" t="s">
        <v>29</v>
      </c>
      <c r="I34" s="41">
        <v>59065</v>
      </c>
      <c r="J34" s="45">
        <v>92435000001</v>
      </c>
      <c r="K34" s="112" t="s">
        <v>40</v>
      </c>
      <c r="L34" s="46">
        <v>259260</v>
      </c>
      <c r="M34" s="112" t="s">
        <v>130</v>
      </c>
      <c r="N34" s="41" t="s">
        <v>221</v>
      </c>
      <c r="O34" s="41" t="s">
        <v>77</v>
      </c>
      <c r="P34" s="112" t="s">
        <v>79</v>
      </c>
    </row>
    <row r="35" spans="1:17" s="90" customFormat="1" ht="33" customHeight="1">
      <c r="A35" s="112"/>
      <c r="B35" s="112">
        <v>25</v>
      </c>
      <c r="C35" s="112" t="s">
        <v>107</v>
      </c>
      <c r="D35" s="112">
        <v>6611020</v>
      </c>
      <c r="E35" s="112" t="s">
        <v>41</v>
      </c>
      <c r="F35" s="112" t="s">
        <v>166</v>
      </c>
      <c r="G35" s="112" t="str">
        <f>VLOOKUP(H35,'[1]шаблон ОКЕИ'!$A$1:$B$81,2,0)</f>
        <v>876</v>
      </c>
      <c r="H35" s="112" t="s">
        <v>111</v>
      </c>
      <c r="I35" s="112">
        <v>1</v>
      </c>
      <c r="J35" s="39">
        <v>92435000000</v>
      </c>
      <c r="K35" s="112" t="s">
        <v>98</v>
      </c>
      <c r="L35" s="26">
        <v>5000000</v>
      </c>
      <c r="M35" s="26" t="s">
        <v>127</v>
      </c>
      <c r="N35" s="112" t="s">
        <v>308</v>
      </c>
      <c r="O35" s="112" t="s">
        <v>76</v>
      </c>
      <c r="P35" s="112" t="s">
        <v>70</v>
      </c>
      <c r="Q35" s="73"/>
    </row>
    <row r="36" spans="1:17" s="73" customFormat="1" ht="42.75" customHeight="1">
      <c r="A36" s="112"/>
      <c r="B36" s="112">
        <v>26</v>
      </c>
      <c r="C36" s="112" t="s">
        <v>172</v>
      </c>
      <c r="D36" s="112">
        <v>2695410</v>
      </c>
      <c r="E36" s="112" t="s">
        <v>190</v>
      </c>
      <c r="F36" s="112" t="s">
        <v>126</v>
      </c>
      <c r="G36" s="112" t="str">
        <f>VLOOKUP(H36,'[1]шаблон ОКЕИ'!$A$1:$B$81,2,0)</f>
        <v>876</v>
      </c>
      <c r="H36" s="112" t="s">
        <v>111</v>
      </c>
      <c r="I36" s="112">
        <v>16578.37</v>
      </c>
      <c r="J36" s="39">
        <v>92435000002</v>
      </c>
      <c r="K36" s="112" t="s">
        <v>40</v>
      </c>
      <c r="L36" s="26">
        <v>9895040</v>
      </c>
      <c r="M36" s="26" t="s">
        <v>223</v>
      </c>
      <c r="N36" s="112" t="s">
        <v>221</v>
      </c>
      <c r="O36" s="112" t="s">
        <v>77</v>
      </c>
      <c r="P36" s="112" t="s">
        <v>70</v>
      </c>
    </row>
    <row r="37" spans="1:17" s="73" customFormat="1" ht="42.75" customHeight="1">
      <c r="A37" s="112"/>
      <c r="B37" s="112">
        <v>27</v>
      </c>
      <c r="C37" s="112" t="s">
        <v>173</v>
      </c>
      <c r="D37" s="112">
        <v>2947184</v>
      </c>
      <c r="E37" s="112" t="s">
        <v>174</v>
      </c>
      <c r="F37" s="112" t="s">
        <v>126</v>
      </c>
      <c r="G37" s="112" t="str">
        <f>VLOOKUP(H37,'[1]шаблон ОКЕИ'!$A$1:$B$81,2,0)</f>
        <v>876</v>
      </c>
      <c r="H37" s="112" t="s">
        <v>111</v>
      </c>
      <c r="I37" s="112">
        <v>32509</v>
      </c>
      <c r="J37" s="39">
        <v>92435000003</v>
      </c>
      <c r="K37" s="112" t="s">
        <v>40</v>
      </c>
      <c r="L37" s="26">
        <v>651180</v>
      </c>
      <c r="M37" s="26" t="s">
        <v>223</v>
      </c>
      <c r="N37" s="112" t="s">
        <v>221</v>
      </c>
      <c r="O37" s="112" t="s">
        <v>77</v>
      </c>
      <c r="P37" s="112" t="s">
        <v>70</v>
      </c>
    </row>
    <row r="38" spans="1:17" s="73" customFormat="1" ht="42" customHeight="1">
      <c r="A38" s="112"/>
      <c r="B38" s="112">
        <v>28</v>
      </c>
      <c r="C38" s="112" t="s">
        <v>233</v>
      </c>
      <c r="D38" s="112" t="s">
        <v>234</v>
      </c>
      <c r="E38" s="112" t="s">
        <v>177</v>
      </c>
      <c r="F38" s="112" t="s">
        <v>126</v>
      </c>
      <c r="G38" s="112">
        <f>VLOOKUP(H38,'[1]шаблон ОКЕИ'!$A$1:$B$81,2,0)</f>
        <v>796</v>
      </c>
      <c r="H38" s="112" t="s">
        <v>29</v>
      </c>
      <c r="I38" s="112">
        <v>454</v>
      </c>
      <c r="J38" s="39">
        <v>92435000004</v>
      </c>
      <c r="K38" s="112" t="s">
        <v>40</v>
      </c>
      <c r="L38" s="26">
        <v>2049673</v>
      </c>
      <c r="M38" s="26" t="s">
        <v>127</v>
      </c>
      <c r="N38" s="112" t="s">
        <v>221</v>
      </c>
      <c r="O38" s="112" t="s">
        <v>77</v>
      </c>
      <c r="P38" s="112" t="s">
        <v>70</v>
      </c>
    </row>
    <row r="39" spans="1:17" s="73" customFormat="1" ht="47.25" customHeight="1">
      <c r="A39" s="112"/>
      <c r="B39" s="112">
        <v>29</v>
      </c>
      <c r="C39" s="112" t="s">
        <v>178</v>
      </c>
      <c r="D39" s="112">
        <v>2521372</v>
      </c>
      <c r="E39" s="112" t="s">
        <v>179</v>
      </c>
      <c r="F39" s="112" t="s">
        <v>180</v>
      </c>
      <c r="G39" s="112" t="str">
        <f>VLOOKUP(H39,'[1]шаблон ОКЕИ'!$A$1:$B$81,2,0)</f>
        <v>006</v>
      </c>
      <c r="H39" s="112" t="s">
        <v>101</v>
      </c>
      <c r="I39" s="112">
        <v>7850</v>
      </c>
      <c r="J39" s="39">
        <v>92435000005</v>
      </c>
      <c r="K39" s="112" t="s">
        <v>40</v>
      </c>
      <c r="L39" s="26">
        <v>2986693</v>
      </c>
      <c r="M39" s="26" t="s">
        <v>223</v>
      </c>
      <c r="N39" s="112" t="s">
        <v>221</v>
      </c>
      <c r="O39" s="112" t="s">
        <v>77</v>
      </c>
      <c r="P39" s="112" t="s">
        <v>70</v>
      </c>
    </row>
    <row r="40" spans="1:17" s="73" customFormat="1" ht="65.25" customHeight="1">
      <c r="A40" s="112"/>
      <c r="B40" s="112">
        <v>30</v>
      </c>
      <c r="C40" s="112" t="s">
        <v>178</v>
      </c>
      <c r="D40" s="112">
        <v>2521372</v>
      </c>
      <c r="E40" s="112" t="s">
        <v>181</v>
      </c>
      <c r="F40" s="112" t="s">
        <v>126</v>
      </c>
      <c r="G40" s="112">
        <f>VLOOKUP(H40,'[1]шаблон ОКЕИ'!$A$1:$B$81,2,0)</f>
        <v>796</v>
      </c>
      <c r="H40" s="112" t="s">
        <v>29</v>
      </c>
      <c r="I40" s="112">
        <v>51654</v>
      </c>
      <c r="J40" s="39">
        <v>92435000006</v>
      </c>
      <c r="K40" s="112" t="s">
        <v>40</v>
      </c>
      <c r="L40" s="26">
        <v>1253062</v>
      </c>
      <c r="M40" s="26" t="s">
        <v>223</v>
      </c>
      <c r="N40" s="112" t="s">
        <v>221</v>
      </c>
      <c r="O40" s="112" t="s">
        <v>77</v>
      </c>
      <c r="P40" s="112" t="s">
        <v>70</v>
      </c>
    </row>
    <row r="41" spans="1:17" s="73" customFormat="1" ht="44.25" customHeight="1">
      <c r="A41" s="112"/>
      <c r="B41" s="112">
        <v>31</v>
      </c>
      <c r="C41" s="112" t="s">
        <v>178</v>
      </c>
      <c r="D41" s="112">
        <v>2521373</v>
      </c>
      <c r="E41" s="112" t="s">
        <v>191</v>
      </c>
      <c r="F41" s="112" t="s">
        <v>126</v>
      </c>
      <c r="G41" s="112" t="str">
        <f>VLOOKUP(H41,'[1]шаблон ОКЕИ'!$A$1:$B$81,2,0)</f>
        <v>006</v>
      </c>
      <c r="H41" s="112" t="s">
        <v>101</v>
      </c>
      <c r="I41" s="112">
        <v>7996</v>
      </c>
      <c r="J41" s="39">
        <v>92435000007</v>
      </c>
      <c r="K41" s="112" t="s">
        <v>40</v>
      </c>
      <c r="L41" s="26">
        <v>6287595</v>
      </c>
      <c r="M41" s="26" t="s">
        <v>223</v>
      </c>
      <c r="N41" s="112" t="s">
        <v>221</v>
      </c>
      <c r="O41" s="112" t="s">
        <v>77</v>
      </c>
      <c r="P41" s="112" t="s">
        <v>70</v>
      </c>
    </row>
    <row r="42" spans="1:17" s="90" customFormat="1" ht="70.5" customHeight="1">
      <c r="A42" s="112"/>
      <c r="B42" s="112">
        <v>32</v>
      </c>
      <c r="C42" s="112" t="s">
        <v>178</v>
      </c>
      <c r="D42" s="112">
        <v>2521373</v>
      </c>
      <c r="E42" s="112" t="s">
        <v>182</v>
      </c>
      <c r="F42" s="112" t="s">
        <v>126</v>
      </c>
      <c r="G42" s="112">
        <f>VLOOKUP(H42,'[1]шаблон ОКЕИ'!$A$1:$B$81,2,0)</f>
        <v>796</v>
      </c>
      <c r="H42" s="112" t="s">
        <v>29</v>
      </c>
      <c r="I42" s="112">
        <v>1431</v>
      </c>
      <c r="J42" s="39">
        <v>92435000008</v>
      </c>
      <c r="K42" s="112" t="s">
        <v>40</v>
      </c>
      <c r="L42" s="26">
        <v>2100690</v>
      </c>
      <c r="M42" s="26" t="s">
        <v>223</v>
      </c>
      <c r="N42" s="112" t="s">
        <v>221</v>
      </c>
      <c r="O42" s="112" t="s">
        <v>77</v>
      </c>
      <c r="P42" s="112" t="s">
        <v>70</v>
      </c>
      <c r="Q42" s="73"/>
    </row>
    <row r="43" spans="1:17" s="73" customFormat="1" ht="70.5" customHeight="1">
      <c r="A43" s="112"/>
      <c r="B43" s="112">
        <v>33</v>
      </c>
      <c r="C43" s="112" t="s">
        <v>178</v>
      </c>
      <c r="D43" s="112">
        <v>2715280</v>
      </c>
      <c r="E43" s="112" t="s">
        <v>184</v>
      </c>
      <c r="F43" s="112" t="s">
        <v>126</v>
      </c>
      <c r="G43" s="112">
        <f>VLOOKUP(H43,'[1]шаблон ОКЕИ'!$A$1:$B$81,2,0)</f>
        <v>168</v>
      </c>
      <c r="H43" s="112" t="s">
        <v>30</v>
      </c>
      <c r="I43" s="112">
        <v>228</v>
      </c>
      <c r="J43" s="39">
        <v>92435000010</v>
      </c>
      <c r="K43" s="112" t="s">
        <v>40</v>
      </c>
      <c r="L43" s="26">
        <v>10088469</v>
      </c>
      <c r="M43" s="26" t="s">
        <v>223</v>
      </c>
      <c r="N43" s="112" t="s">
        <v>221</v>
      </c>
      <c r="O43" s="112" t="s">
        <v>77</v>
      </c>
      <c r="P43" s="112" t="s">
        <v>70</v>
      </c>
    </row>
    <row r="44" spans="1:17" s="73" customFormat="1" ht="45.75" customHeight="1">
      <c r="A44" s="112"/>
      <c r="B44" s="112">
        <v>34</v>
      </c>
      <c r="C44" s="112" t="s">
        <v>178</v>
      </c>
      <c r="D44" s="112">
        <v>2716615</v>
      </c>
      <c r="E44" s="112" t="s">
        <v>192</v>
      </c>
      <c r="F44" s="112" t="s">
        <v>126</v>
      </c>
      <c r="G44" s="112">
        <f>VLOOKUP(H44,'[1]шаблон ОКЕИ'!$A$1:$B$81,2,0)</f>
        <v>796</v>
      </c>
      <c r="H44" s="112" t="s">
        <v>29</v>
      </c>
      <c r="I44" s="112">
        <v>2138</v>
      </c>
      <c r="J44" s="39">
        <v>92435000011</v>
      </c>
      <c r="K44" s="112" t="s">
        <v>40</v>
      </c>
      <c r="L44" s="26">
        <v>1494665</v>
      </c>
      <c r="M44" s="26" t="s">
        <v>223</v>
      </c>
      <c r="N44" s="112" t="s">
        <v>221</v>
      </c>
      <c r="O44" s="112" t="s">
        <v>77</v>
      </c>
      <c r="P44" s="112" t="s">
        <v>70</v>
      </c>
    </row>
    <row r="45" spans="1:17" s="90" customFormat="1" ht="48" customHeight="1">
      <c r="A45" s="112"/>
      <c r="B45" s="112">
        <v>35</v>
      </c>
      <c r="C45" s="112" t="s">
        <v>235</v>
      </c>
      <c r="D45" s="112">
        <v>2103140</v>
      </c>
      <c r="E45" s="112" t="s">
        <v>183</v>
      </c>
      <c r="F45" s="112" t="s">
        <v>126</v>
      </c>
      <c r="G45" s="112" t="str">
        <f>VLOOKUP(H45,'[1]шаблон ОКЕИ'!$A$1:$B$81,2,0)</f>
        <v>876</v>
      </c>
      <c r="H45" s="112" t="s">
        <v>111</v>
      </c>
      <c r="I45" s="112">
        <v>53718</v>
      </c>
      <c r="J45" s="39">
        <v>92435000009</v>
      </c>
      <c r="K45" s="112" t="s">
        <v>40</v>
      </c>
      <c r="L45" s="26">
        <v>2431451</v>
      </c>
      <c r="M45" s="26" t="s">
        <v>223</v>
      </c>
      <c r="N45" s="112" t="s">
        <v>221</v>
      </c>
      <c r="O45" s="112" t="s">
        <v>77</v>
      </c>
      <c r="P45" s="112" t="s">
        <v>70</v>
      </c>
      <c r="Q45" s="73"/>
    </row>
    <row r="46" spans="1:17" s="73" customFormat="1" ht="48" customHeight="1">
      <c r="A46" s="112"/>
      <c r="B46" s="112">
        <v>36</v>
      </c>
      <c r="C46" s="112" t="s">
        <v>178</v>
      </c>
      <c r="D46" s="112">
        <v>2944110</v>
      </c>
      <c r="E46" s="112" t="s">
        <v>185</v>
      </c>
      <c r="F46" s="112" t="s">
        <v>126</v>
      </c>
      <c r="G46" s="112" t="str">
        <f>VLOOKUP(H46,'[1]шаблон ОКЕИ'!$A$1:$B$81,2,0)</f>
        <v>876</v>
      </c>
      <c r="H46" s="112" t="s">
        <v>111</v>
      </c>
      <c r="I46" s="112">
        <v>22</v>
      </c>
      <c r="J46" s="39">
        <v>92435000011</v>
      </c>
      <c r="K46" s="112" t="s">
        <v>40</v>
      </c>
      <c r="L46" s="26">
        <v>1453465</v>
      </c>
      <c r="M46" s="26" t="s">
        <v>223</v>
      </c>
      <c r="N46" s="112" t="s">
        <v>221</v>
      </c>
      <c r="O46" s="112" t="s">
        <v>77</v>
      </c>
      <c r="P46" s="112" t="s">
        <v>70</v>
      </c>
    </row>
    <row r="47" spans="1:17" ht="30">
      <c r="A47" s="112"/>
      <c r="B47" s="112">
        <v>37</v>
      </c>
      <c r="C47" s="112" t="s">
        <v>88</v>
      </c>
      <c r="D47" s="112">
        <v>3430300</v>
      </c>
      <c r="E47" s="112" t="s">
        <v>188</v>
      </c>
      <c r="F47" s="112" t="s">
        <v>126</v>
      </c>
      <c r="G47" s="112" t="str">
        <f>VLOOKUP(H47,'[1]шаблон ОКЕИ'!$A$1:$B$81,2,0)</f>
        <v>876</v>
      </c>
      <c r="H47" s="112" t="s">
        <v>111</v>
      </c>
      <c r="I47" s="112">
        <v>10072</v>
      </c>
      <c r="J47" s="39">
        <v>92435000012</v>
      </c>
      <c r="K47" s="112" t="s">
        <v>40</v>
      </c>
      <c r="L47" s="26">
        <v>4982000</v>
      </c>
      <c r="M47" s="26" t="s">
        <v>223</v>
      </c>
      <c r="N47" s="112" t="s">
        <v>221</v>
      </c>
      <c r="O47" s="112" t="s">
        <v>77</v>
      </c>
      <c r="P47" s="112" t="s">
        <v>79</v>
      </c>
    </row>
    <row r="48" spans="1:17" ht="30">
      <c r="B48" s="112">
        <v>38</v>
      </c>
      <c r="C48" s="112" t="s">
        <v>189</v>
      </c>
      <c r="D48" s="112">
        <v>4530010</v>
      </c>
      <c r="E48" s="112" t="s">
        <v>186</v>
      </c>
      <c r="F48" s="112" t="s">
        <v>187</v>
      </c>
      <c r="G48" s="112" t="str">
        <f>VLOOKUP(H48,'[1]шаблон ОКЕИ'!$A$1:$B$81,2,0)</f>
        <v>018</v>
      </c>
      <c r="H48" s="112" t="s">
        <v>117</v>
      </c>
      <c r="I48" s="34">
        <v>18933.5</v>
      </c>
      <c r="J48" s="39">
        <v>92435000012</v>
      </c>
      <c r="K48" s="112" t="s">
        <v>40</v>
      </c>
      <c r="L48" s="26">
        <v>102184838</v>
      </c>
      <c r="M48" s="112" t="s">
        <v>127</v>
      </c>
      <c r="N48" s="112" t="s">
        <v>221</v>
      </c>
      <c r="O48" s="112" t="s">
        <v>77</v>
      </c>
      <c r="P48" s="112" t="s">
        <v>70</v>
      </c>
    </row>
    <row r="49" spans="1:17" ht="45">
      <c r="B49" s="112">
        <v>39</v>
      </c>
      <c r="C49" s="48" t="s">
        <v>236</v>
      </c>
      <c r="D49" s="112" t="s">
        <v>253</v>
      </c>
      <c r="E49" s="49" t="s">
        <v>212</v>
      </c>
      <c r="F49" s="112" t="s">
        <v>252</v>
      </c>
      <c r="G49" s="112">
        <v>796</v>
      </c>
      <c r="H49" s="50" t="s">
        <v>29</v>
      </c>
      <c r="I49" s="112">
        <v>22</v>
      </c>
      <c r="J49" s="112">
        <v>92435000000</v>
      </c>
      <c r="K49" s="112" t="s">
        <v>115</v>
      </c>
      <c r="L49" s="51">
        <v>4520000</v>
      </c>
      <c r="M49" s="112" t="s">
        <v>127</v>
      </c>
      <c r="N49" s="52" t="s">
        <v>221</v>
      </c>
      <c r="O49" s="44" t="s">
        <v>77</v>
      </c>
      <c r="P49" s="112" t="s">
        <v>70</v>
      </c>
    </row>
    <row r="50" spans="1:17" ht="30">
      <c r="B50" s="112">
        <v>42</v>
      </c>
      <c r="C50" s="56" t="s">
        <v>237</v>
      </c>
      <c r="D50" s="112">
        <v>2911106</v>
      </c>
      <c r="E50" s="112" t="s">
        <v>206</v>
      </c>
      <c r="F50" s="37" t="s">
        <v>205</v>
      </c>
      <c r="G50" s="112">
        <v>796</v>
      </c>
      <c r="H50" s="50" t="s">
        <v>29</v>
      </c>
      <c r="I50" s="112">
        <v>2</v>
      </c>
      <c r="J50" s="112">
        <v>92435000000</v>
      </c>
      <c r="K50" s="112" t="s">
        <v>115</v>
      </c>
      <c r="L50" s="51">
        <v>842880</v>
      </c>
      <c r="M50" s="112" t="s">
        <v>130</v>
      </c>
      <c r="N50" s="52" t="s">
        <v>221</v>
      </c>
      <c r="O50" s="44" t="s">
        <v>77</v>
      </c>
      <c r="P50" s="112" t="s">
        <v>70</v>
      </c>
    </row>
    <row r="51" spans="1:17" s="88" customFormat="1" ht="30">
      <c r="A51" s="37"/>
      <c r="B51" s="112">
        <v>43</v>
      </c>
      <c r="C51" s="55" t="s">
        <v>178</v>
      </c>
      <c r="D51" s="112">
        <v>2919200</v>
      </c>
      <c r="E51" s="38" t="s">
        <v>204</v>
      </c>
      <c r="F51" s="112" t="s">
        <v>203</v>
      </c>
      <c r="G51" s="112">
        <v>796</v>
      </c>
      <c r="H51" s="50" t="s">
        <v>29</v>
      </c>
      <c r="I51" s="112">
        <v>12</v>
      </c>
      <c r="J51" s="112">
        <v>92435000000</v>
      </c>
      <c r="K51" s="112" t="s">
        <v>115</v>
      </c>
      <c r="L51" s="51">
        <v>5070000</v>
      </c>
      <c r="M51" s="112" t="s">
        <v>223</v>
      </c>
      <c r="N51" s="52" t="s">
        <v>221</v>
      </c>
      <c r="O51" s="44" t="s">
        <v>77</v>
      </c>
      <c r="P51" s="112" t="s">
        <v>70</v>
      </c>
      <c r="Q51" s="37"/>
    </row>
    <row r="52" spans="1:17" s="72" customFormat="1" ht="30">
      <c r="A52" s="113" t="s">
        <v>93</v>
      </c>
      <c r="B52" s="112">
        <v>46</v>
      </c>
      <c r="C52" s="112" t="s">
        <v>193</v>
      </c>
      <c r="D52" s="112">
        <v>3313126</v>
      </c>
      <c r="E52" s="38" t="s">
        <v>198</v>
      </c>
      <c r="F52" s="112" t="s">
        <v>197</v>
      </c>
      <c r="G52" s="112">
        <v>796</v>
      </c>
      <c r="H52" s="50" t="s">
        <v>29</v>
      </c>
      <c r="I52" s="112">
        <f>1+16+10+1+2+4</f>
        <v>34</v>
      </c>
      <c r="J52" s="112">
        <v>92435000000</v>
      </c>
      <c r="K52" s="112" t="s">
        <v>115</v>
      </c>
      <c r="L52" s="51">
        <v>1646000</v>
      </c>
      <c r="M52" s="112" t="s">
        <v>130</v>
      </c>
      <c r="N52" s="52" t="s">
        <v>221</v>
      </c>
      <c r="O52" s="44" t="s">
        <v>77</v>
      </c>
      <c r="P52" s="112" t="s">
        <v>79</v>
      </c>
    </row>
    <row r="53" spans="1:17" s="89" customFormat="1" ht="20.25" customHeight="1">
      <c r="A53" s="98"/>
      <c r="B53" s="125" t="s">
        <v>93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</row>
    <row r="54" spans="1:17" s="89" customFormat="1" ht="44.25" customHeight="1">
      <c r="A54" s="98"/>
      <c r="B54" s="112">
        <v>20</v>
      </c>
      <c r="C54" s="112" t="s">
        <v>72</v>
      </c>
      <c r="D54" s="112">
        <v>6613020</v>
      </c>
      <c r="E54" s="112" t="s">
        <v>3</v>
      </c>
      <c r="F54" s="112" t="s">
        <v>166</v>
      </c>
      <c r="G54" s="112">
        <f>VLOOKUP(H54,'[1]шаблон ОКЕИ'!$A$1:$B$81,2,0)</f>
        <v>796</v>
      </c>
      <c r="H54" s="112" t="s">
        <v>29</v>
      </c>
      <c r="I54" s="34">
        <v>86</v>
      </c>
      <c r="J54" s="112">
        <v>92435000000</v>
      </c>
      <c r="K54" s="112" t="s">
        <v>115</v>
      </c>
      <c r="L54" s="26">
        <v>308060</v>
      </c>
      <c r="M54" s="99" t="s">
        <v>238</v>
      </c>
      <c r="N54" s="99" t="s">
        <v>287</v>
      </c>
      <c r="O54" s="112" t="s">
        <v>76</v>
      </c>
      <c r="P54" s="112" t="s">
        <v>70</v>
      </c>
      <c r="Q54" s="79"/>
    </row>
    <row r="55" spans="1:17" s="89" customFormat="1" ht="44.25" customHeight="1">
      <c r="A55" s="98"/>
      <c r="B55" s="112">
        <v>21</v>
      </c>
      <c r="C55" s="41" t="s">
        <v>231</v>
      </c>
      <c r="D55" s="41">
        <v>7423010</v>
      </c>
      <c r="E55" s="41" t="s">
        <v>147</v>
      </c>
      <c r="F55" s="41" t="s">
        <v>169</v>
      </c>
      <c r="G55" s="112" t="str">
        <f>VLOOKUP(H55,'[1]шаблон ОКЕИ'!$A$1:$B$81,2,0)</f>
        <v>876</v>
      </c>
      <c r="H55" s="41" t="s">
        <v>111</v>
      </c>
      <c r="I55" s="41">
        <v>1</v>
      </c>
      <c r="J55" s="45">
        <v>92435000000</v>
      </c>
      <c r="K55" s="112" t="s">
        <v>40</v>
      </c>
      <c r="L55" s="46">
        <v>300000</v>
      </c>
      <c r="M55" s="41" t="s">
        <v>141</v>
      </c>
      <c r="N55" s="41" t="s">
        <v>149</v>
      </c>
      <c r="O55" s="41" t="s">
        <v>43</v>
      </c>
      <c r="P55" s="112" t="s">
        <v>70</v>
      </c>
      <c r="Q55" s="79"/>
    </row>
    <row r="56" spans="1:17" s="107" customFormat="1" ht="44.25" customHeight="1">
      <c r="A56" s="98"/>
      <c r="B56" s="112">
        <v>22</v>
      </c>
      <c r="C56" s="41" t="s">
        <v>232</v>
      </c>
      <c r="D56" s="41">
        <v>7423050</v>
      </c>
      <c r="E56" s="41" t="s">
        <v>85</v>
      </c>
      <c r="F56" s="41" t="s">
        <v>170</v>
      </c>
      <c r="G56" s="112">
        <v>904</v>
      </c>
      <c r="H56" s="41" t="s">
        <v>152</v>
      </c>
      <c r="I56" s="41">
        <v>125</v>
      </c>
      <c r="J56" s="45">
        <v>92435000000</v>
      </c>
      <c r="K56" s="112" t="s">
        <v>40</v>
      </c>
      <c r="L56" s="46">
        <v>325000</v>
      </c>
      <c r="M56" s="112" t="s">
        <v>149</v>
      </c>
      <c r="N56" s="41" t="s">
        <v>221</v>
      </c>
      <c r="O56" s="41" t="s">
        <v>77</v>
      </c>
      <c r="P56" s="112" t="s">
        <v>70</v>
      </c>
      <c r="Q56" s="79"/>
    </row>
    <row r="57" spans="1:17" s="89" customFormat="1" ht="44.25" customHeight="1">
      <c r="A57" s="98"/>
      <c r="B57" s="112">
        <v>24</v>
      </c>
      <c r="C57" s="112" t="s">
        <v>108</v>
      </c>
      <c r="D57" s="112">
        <v>2890000</v>
      </c>
      <c r="E57" s="112" t="s">
        <v>307</v>
      </c>
      <c r="F57" s="112" t="s">
        <v>126</v>
      </c>
      <c r="G57" s="112" t="str">
        <f>VLOOKUP(H57,'[1]шаблон ОКЕИ'!$A$1:$B$81,2,0)</f>
        <v>876</v>
      </c>
      <c r="H57" s="112" t="s">
        <v>111</v>
      </c>
      <c r="I57" s="112">
        <v>6333</v>
      </c>
      <c r="J57" s="39">
        <v>92435000001</v>
      </c>
      <c r="K57" s="112" t="s">
        <v>40</v>
      </c>
      <c r="L57" s="26">
        <v>3199610</v>
      </c>
      <c r="M57" s="26" t="s">
        <v>141</v>
      </c>
      <c r="N57" s="112" t="s">
        <v>221</v>
      </c>
      <c r="O57" s="112" t="s">
        <v>77</v>
      </c>
      <c r="P57" s="112" t="s">
        <v>70</v>
      </c>
      <c r="Q57" s="79"/>
    </row>
    <row r="58" spans="1:17" s="89" customFormat="1" ht="44.25" customHeight="1">
      <c r="A58" s="98"/>
      <c r="B58" s="112">
        <v>40</v>
      </c>
      <c r="C58" s="100" t="s">
        <v>211</v>
      </c>
      <c r="D58" s="53">
        <v>3314285</v>
      </c>
      <c r="E58" s="54" t="s">
        <v>210</v>
      </c>
      <c r="F58" s="54" t="s">
        <v>209</v>
      </c>
      <c r="G58" s="112">
        <v>796</v>
      </c>
      <c r="H58" s="50" t="s">
        <v>29</v>
      </c>
      <c r="I58" s="53">
        <v>1</v>
      </c>
      <c r="J58" s="112">
        <v>92435000000</v>
      </c>
      <c r="K58" s="112" t="s">
        <v>115</v>
      </c>
      <c r="L58" s="51">
        <v>500000</v>
      </c>
      <c r="M58" s="112" t="s">
        <v>238</v>
      </c>
      <c r="N58" s="52" t="s">
        <v>221</v>
      </c>
      <c r="O58" s="44" t="s">
        <v>77</v>
      </c>
      <c r="P58" s="112" t="s">
        <v>79</v>
      </c>
      <c r="Q58" s="79"/>
    </row>
    <row r="59" spans="1:17" s="89" customFormat="1" ht="44.25" customHeight="1">
      <c r="A59" s="98"/>
      <c r="B59" s="112">
        <v>41</v>
      </c>
      <c r="C59" s="55" t="s">
        <v>196</v>
      </c>
      <c r="D59" s="112">
        <v>3313166</v>
      </c>
      <c r="E59" s="54" t="s">
        <v>208</v>
      </c>
      <c r="F59" s="54" t="s">
        <v>207</v>
      </c>
      <c r="G59" s="112">
        <v>796</v>
      </c>
      <c r="H59" s="50" t="s">
        <v>29</v>
      </c>
      <c r="I59" s="53">
        <v>3</v>
      </c>
      <c r="J59" s="112">
        <v>92435000000</v>
      </c>
      <c r="K59" s="112" t="s">
        <v>115</v>
      </c>
      <c r="L59" s="51">
        <v>550000</v>
      </c>
      <c r="M59" s="112" t="s">
        <v>149</v>
      </c>
      <c r="N59" s="52" t="s">
        <v>221</v>
      </c>
      <c r="O59" s="44" t="s">
        <v>77</v>
      </c>
      <c r="P59" s="112" t="s">
        <v>79</v>
      </c>
      <c r="Q59" s="79"/>
    </row>
    <row r="60" spans="1:17" s="89" customFormat="1" ht="44.25" customHeight="1">
      <c r="A60" s="98"/>
      <c r="B60" s="112">
        <v>44</v>
      </c>
      <c r="C60" s="112" t="s">
        <v>193</v>
      </c>
      <c r="D60" s="112">
        <v>3190290</v>
      </c>
      <c r="E60" s="38" t="s">
        <v>202</v>
      </c>
      <c r="F60" s="112" t="s">
        <v>201</v>
      </c>
      <c r="G60" s="112">
        <v>796</v>
      </c>
      <c r="H60" s="50" t="s">
        <v>29</v>
      </c>
      <c r="I60" s="112">
        <v>6</v>
      </c>
      <c r="J60" s="112">
        <v>92435000000</v>
      </c>
      <c r="K60" s="112" t="s">
        <v>115</v>
      </c>
      <c r="L60" s="51">
        <v>490000</v>
      </c>
      <c r="M60" s="112" t="s">
        <v>149</v>
      </c>
      <c r="N60" s="52" t="s">
        <v>221</v>
      </c>
      <c r="O60" s="44" t="s">
        <v>77</v>
      </c>
      <c r="P60" s="112" t="s">
        <v>70</v>
      </c>
      <c r="Q60" s="79"/>
    </row>
    <row r="61" spans="1:17" s="89" customFormat="1" ht="44.25" customHeight="1">
      <c r="A61" s="98"/>
      <c r="B61" s="112">
        <v>45</v>
      </c>
      <c r="C61" s="112" t="s">
        <v>200</v>
      </c>
      <c r="D61" s="112">
        <v>2924330</v>
      </c>
      <c r="E61" s="38" t="s">
        <v>199</v>
      </c>
      <c r="F61" s="112" t="s">
        <v>126</v>
      </c>
      <c r="G61" s="112">
        <v>796</v>
      </c>
      <c r="H61" s="50" t="s">
        <v>29</v>
      </c>
      <c r="I61" s="112">
        <v>2</v>
      </c>
      <c r="J61" s="112">
        <v>92435000000</v>
      </c>
      <c r="K61" s="112" t="s">
        <v>115</v>
      </c>
      <c r="L61" s="51">
        <v>5270000</v>
      </c>
      <c r="M61" s="112" t="s">
        <v>149</v>
      </c>
      <c r="N61" s="52" t="s">
        <v>221</v>
      </c>
      <c r="O61" s="44" t="s">
        <v>77</v>
      </c>
      <c r="P61" s="112" t="s">
        <v>70</v>
      </c>
      <c r="Q61" s="79"/>
    </row>
    <row r="62" spans="1:17" s="74" customFormat="1" ht="30">
      <c r="A62" s="41"/>
      <c r="B62" s="112">
        <v>47</v>
      </c>
      <c r="C62" s="112" t="s">
        <v>196</v>
      </c>
      <c r="D62" s="112">
        <v>3213124</v>
      </c>
      <c r="E62" s="38" t="s">
        <v>195</v>
      </c>
      <c r="F62" s="112" t="s">
        <v>194</v>
      </c>
      <c r="G62" s="112">
        <v>796</v>
      </c>
      <c r="H62" s="50" t="s">
        <v>29</v>
      </c>
      <c r="I62" s="112">
        <v>5</v>
      </c>
      <c r="J62" s="112">
        <v>92435000000</v>
      </c>
      <c r="K62" s="112" t="s">
        <v>115</v>
      </c>
      <c r="L62" s="51">
        <v>390000</v>
      </c>
      <c r="M62" s="112" t="s">
        <v>149</v>
      </c>
      <c r="N62" s="52" t="s">
        <v>221</v>
      </c>
      <c r="O62" s="44" t="s">
        <v>77</v>
      </c>
      <c r="P62" s="112" t="s">
        <v>79</v>
      </c>
    </row>
    <row r="63" spans="1:17" s="73" customFormat="1" ht="30">
      <c r="A63" s="112"/>
      <c r="B63" s="112">
        <v>48</v>
      </c>
      <c r="C63" s="57" t="s">
        <v>283</v>
      </c>
      <c r="D63" s="41">
        <v>9460000</v>
      </c>
      <c r="E63" s="41" t="s">
        <v>284</v>
      </c>
      <c r="F63" s="58" t="s">
        <v>126</v>
      </c>
      <c r="G63" s="112">
        <f>VLOOKUP(H63,'[1]шаблон ОКЕИ'!$A$1:$B$81,2,0)</f>
        <v>796</v>
      </c>
      <c r="H63" s="41" t="s">
        <v>29</v>
      </c>
      <c r="I63" s="41">
        <v>14</v>
      </c>
      <c r="J63" s="45">
        <v>92435000000</v>
      </c>
      <c r="K63" s="112" t="s">
        <v>40</v>
      </c>
      <c r="L63" s="46">
        <v>1486440</v>
      </c>
      <c r="M63" s="41" t="s">
        <v>141</v>
      </c>
      <c r="N63" s="41" t="s">
        <v>221</v>
      </c>
      <c r="O63" s="41" t="s">
        <v>77</v>
      </c>
      <c r="P63" s="112" t="s">
        <v>70</v>
      </c>
    </row>
    <row r="64" spans="1:17" s="76" customFormat="1" ht="57.75" customHeight="1">
      <c r="A64" s="58"/>
      <c r="B64" s="112">
        <v>49</v>
      </c>
      <c r="C64" s="112" t="s">
        <v>144</v>
      </c>
      <c r="D64" s="112">
        <v>2424714</v>
      </c>
      <c r="E64" s="112" t="s">
        <v>145</v>
      </c>
      <c r="F64" s="112" t="s">
        <v>146</v>
      </c>
      <c r="G64" s="112">
        <f>VLOOKUP(H64,'[1]шаблон ОКЕИ'!$A$1:$B$81,2,0)</f>
        <v>796</v>
      </c>
      <c r="H64" s="112" t="s">
        <v>29</v>
      </c>
      <c r="I64" s="112">
        <v>4067</v>
      </c>
      <c r="J64" s="39">
        <v>92435000000</v>
      </c>
      <c r="K64" s="112" t="s">
        <v>40</v>
      </c>
      <c r="L64" s="26">
        <v>186090</v>
      </c>
      <c r="M64" s="112" t="s">
        <v>141</v>
      </c>
      <c r="N64" s="112" t="s">
        <v>221</v>
      </c>
      <c r="O64" s="112" t="s">
        <v>77</v>
      </c>
      <c r="P64" s="112" t="s">
        <v>70</v>
      </c>
    </row>
    <row r="65" spans="1:17" s="76" customFormat="1" ht="57.75" customHeight="1">
      <c r="A65" s="58"/>
      <c r="B65" s="112">
        <v>50</v>
      </c>
      <c r="C65" s="112" t="s">
        <v>78</v>
      </c>
      <c r="D65" s="58" t="s">
        <v>239</v>
      </c>
      <c r="E65" s="59" t="s">
        <v>135</v>
      </c>
      <c r="F65" s="58" t="s">
        <v>126</v>
      </c>
      <c r="G65" s="112" t="str">
        <f>VLOOKUP(H65,'шаблон ОКЕИ'!$A$1:$B$81,2,0)</f>
        <v>876</v>
      </c>
      <c r="H65" s="58" t="s">
        <v>111</v>
      </c>
      <c r="I65" s="58" t="s">
        <v>227</v>
      </c>
      <c r="J65" s="45">
        <v>92435000000</v>
      </c>
      <c r="K65" s="112" t="s">
        <v>40</v>
      </c>
      <c r="L65" s="60">
        <v>897370</v>
      </c>
      <c r="M65" s="58" t="s">
        <v>238</v>
      </c>
      <c r="N65" s="58" t="s">
        <v>221</v>
      </c>
      <c r="O65" s="58" t="s">
        <v>77</v>
      </c>
      <c r="P65" s="58" t="s">
        <v>79</v>
      </c>
    </row>
    <row r="66" spans="1:17" s="73" customFormat="1" ht="42" customHeight="1">
      <c r="A66" s="26"/>
      <c r="B66" s="112">
        <v>51</v>
      </c>
      <c r="C66" s="112" t="s">
        <v>248</v>
      </c>
      <c r="D66" s="58" t="s">
        <v>249</v>
      </c>
      <c r="E66" s="59" t="s">
        <v>247</v>
      </c>
      <c r="F66" s="58" t="s">
        <v>126</v>
      </c>
      <c r="G66" s="112" t="str">
        <f>VLOOKUP(H66,'шаблон ОКЕИ'!$A$1:$B$81,2,0)</f>
        <v>876</v>
      </c>
      <c r="H66" s="58" t="s">
        <v>111</v>
      </c>
      <c r="I66" s="58" t="s">
        <v>227</v>
      </c>
      <c r="J66" s="45">
        <v>92435000001</v>
      </c>
      <c r="K66" s="112" t="s">
        <v>40</v>
      </c>
      <c r="L66" s="60">
        <v>1500000</v>
      </c>
      <c r="M66" s="58" t="s">
        <v>238</v>
      </c>
      <c r="N66" s="58" t="s">
        <v>221</v>
      </c>
      <c r="O66" s="58" t="s">
        <v>77</v>
      </c>
      <c r="P66" s="58" t="s">
        <v>79</v>
      </c>
    </row>
    <row r="67" spans="1:17" s="73" customFormat="1" ht="48" customHeight="1">
      <c r="A67" s="26"/>
      <c r="B67" s="112">
        <v>52</v>
      </c>
      <c r="C67" s="77" t="s">
        <v>240</v>
      </c>
      <c r="D67" s="78">
        <v>2519534</v>
      </c>
      <c r="E67" s="112" t="s">
        <v>155</v>
      </c>
      <c r="F67" s="112" t="s">
        <v>126</v>
      </c>
      <c r="G67" s="112" t="str">
        <f>VLOOKUP(H67,'шаблон ОКЕИ'!$A$1:$B$81,2,0)</f>
        <v>876</v>
      </c>
      <c r="H67" s="58" t="s">
        <v>111</v>
      </c>
      <c r="I67" s="26">
        <v>16442</v>
      </c>
      <c r="J67" s="39">
        <v>92435000000</v>
      </c>
      <c r="K67" s="112" t="s">
        <v>40</v>
      </c>
      <c r="L67" s="26">
        <v>1547450</v>
      </c>
      <c r="M67" s="112" t="s">
        <v>130</v>
      </c>
      <c r="N67" s="112" t="s">
        <v>221</v>
      </c>
      <c r="O67" s="112" t="s">
        <v>77</v>
      </c>
      <c r="P67" s="112" t="s">
        <v>70</v>
      </c>
    </row>
    <row r="68" spans="1:17" ht="44.25" customHeight="1">
      <c r="A68" s="112" t="s">
        <v>103</v>
      </c>
      <c r="B68" s="112">
        <v>53</v>
      </c>
      <c r="C68" s="112" t="s">
        <v>109</v>
      </c>
      <c r="D68" s="112">
        <v>3699110</v>
      </c>
      <c r="E68" s="112" t="s">
        <v>128</v>
      </c>
      <c r="F68" s="112" t="s">
        <v>126</v>
      </c>
      <c r="G68" s="112" t="str">
        <f>VLOOKUP(H68,'шаблон ОКЕИ'!$A$1:$B$81,2,0)</f>
        <v>876</v>
      </c>
      <c r="H68" s="112" t="s">
        <v>111</v>
      </c>
      <c r="I68" s="26">
        <v>12209</v>
      </c>
      <c r="J68" s="39">
        <v>92435000000</v>
      </c>
      <c r="K68" s="112" t="s">
        <v>40</v>
      </c>
      <c r="L68" s="26">
        <v>312280</v>
      </c>
      <c r="M68" s="112" t="s">
        <v>141</v>
      </c>
      <c r="N68" s="112" t="s">
        <v>221</v>
      </c>
      <c r="O68" s="112" t="s">
        <v>77</v>
      </c>
      <c r="P68" s="112" t="s">
        <v>79</v>
      </c>
    </row>
    <row r="69" spans="1:17" s="73" customFormat="1" ht="30">
      <c r="A69" s="112"/>
      <c r="B69" s="112">
        <v>54</v>
      </c>
      <c r="C69" s="40" t="s">
        <v>57</v>
      </c>
      <c r="D69" s="111" t="s">
        <v>241</v>
      </c>
      <c r="E69" s="61" t="s">
        <v>139</v>
      </c>
      <c r="F69" s="112" t="s">
        <v>126</v>
      </c>
      <c r="G69" s="112">
        <f>VLOOKUP(H69,'шаблон ОКЕИ'!$A$1:$B$81,2,0)</f>
        <v>112</v>
      </c>
      <c r="H69" s="112" t="s">
        <v>0</v>
      </c>
      <c r="I69" s="42">
        <v>13650</v>
      </c>
      <c r="J69" s="112">
        <v>92435000000</v>
      </c>
      <c r="K69" s="112" t="s">
        <v>62</v>
      </c>
      <c r="L69" s="26">
        <v>807470</v>
      </c>
      <c r="M69" s="112" t="s">
        <v>141</v>
      </c>
      <c r="N69" s="112" t="s">
        <v>221</v>
      </c>
      <c r="O69" s="112" t="s">
        <v>77</v>
      </c>
      <c r="P69" s="112" t="s">
        <v>70</v>
      </c>
    </row>
    <row r="70" spans="1:17" ht="30">
      <c r="A70" s="112" t="s">
        <v>91</v>
      </c>
      <c r="B70" s="112">
        <v>55</v>
      </c>
      <c r="C70" s="112" t="s">
        <v>143</v>
      </c>
      <c r="D70" s="112">
        <v>2424810</v>
      </c>
      <c r="E70" s="112" t="s">
        <v>142</v>
      </c>
      <c r="F70" s="112" t="s">
        <v>126</v>
      </c>
      <c r="G70" s="112">
        <f>VLOOKUP(H70,'шаблон ОКЕИ'!$A$1:$B$81,2,0)</f>
        <v>796</v>
      </c>
      <c r="H70" s="112" t="s">
        <v>29</v>
      </c>
      <c r="I70" s="26">
        <v>35994</v>
      </c>
      <c r="J70" s="112">
        <v>92435000000</v>
      </c>
      <c r="K70" s="112" t="s">
        <v>62</v>
      </c>
      <c r="L70" s="26">
        <v>607070</v>
      </c>
      <c r="M70" s="112" t="s">
        <v>141</v>
      </c>
      <c r="N70" s="112" t="s">
        <v>221</v>
      </c>
      <c r="O70" s="112" t="s">
        <v>77</v>
      </c>
      <c r="P70" s="112" t="s">
        <v>70</v>
      </c>
    </row>
    <row r="71" spans="1:17" ht="30">
      <c r="A71" s="112" t="s">
        <v>102</v>
      </c>
      <c r="B71" s="112">
        <v>56</v>
      </c>
      <c r="C71" s="112" t="s">
        <v>75</v>
      </c>
      <c r="D71" s="112">
        <v>7249000</v>
      </c>
      <c r="E71" s="112" t="s">
        <v>106</v>
      </c>
      <c r="F71" s="112" t="s">
        <v>166</v>
      </c>
      <c r="G71" s="112">
        <f>VLOOKUP(H71,'шаблон ОКЕИ'!$A$1:$B$81,2,0)</f>
        <v>796</v>
      </c>
      <c r="H71" s="112" t="s">
        <v>29</v>
      </c>
      <c r="I71" s="26">
        <v>1</v>
      </c>
      <c r="J71" s="112">
        <v>92435000000</v>
      </c>
      <c r="K71" s="112" t="s">
        <v>62</v>
      </c>
      <c r="L71" s="26">
        <v>145000</v>
      </c>
      <c r="M71" s="26" t="s">
        <v>149</v>
      </c>
      <c r="N71" s="26" t="s">
        <v>221</v>
      </c>
      <c r="O71" s="112" t="s">
        <v>77</v>
      </c>
      <c r="P71" s="112" t="s">
        <v>70</v>
      </c>
    </row>
    <row r="72" spans="1:17" ht="60">
      <c r="A72" s="112" t="s">
        <v>102</v>
      </c>
      <c r="B72" s="112">
        <v>57</v>
      </c>
      <c r="C72" s="112" t="s">
        <v>74</v>
      </c>
      <c r="D72" s="112">
        <v>7422035</v>
      </c>
      <c r="E72" s="112" t="s">
        <v>110</v>
      </c>
      <c r="F72" s="112" t="s">
        <v>140</v>
      </c>
      <c r="G72" s="112" t="str">
        <f>VLOOKUP(H72,'шаблон ОКЕИ'!$A$1:$B$81,2,0)</f>
        <v>876</v>
      </c>
      <c r="H72" s="112" t="s">
        <v>111</v>
      </c>
      <c r="I72" s="26">
        <v>1</v>
      </c>
      <c r="J72" s="112">
        <v>92435000000</v>
      </c>
      <c r="K72" s="112" t="s">
        <v>62</v>
      </c>
      <c r="L72" s="26">
        <v>550000</v>
      </c>
      <c r="M72" s="26" t="s">
        <v>141</v>
      </c>
      <c r="N72" s="112" t="s">
        <v>242</v>
      </c>
      <c r="O72" s="112" t="s">
        <v>43</v>
      </c>
      <c r="P72" s="112" t="s">
        <v>70</v>
      </c>
    </row>
    <row r="73" spans="1:17" s="79" customFormat="1" ht="34.5" customHeight="1">
      <c r="A73" s="62"/>
      <c r="B73" s="112">
        <v>58</v>
      </c>
      <c r="C73" s="112" t="s">
        <v>74</v>
      </c>
      <c r="D73" s="112">
        <v>7422050</v>
      </c>
      <c r="E73" s="112" t="s">
        <v>113</v>
      </c>
      <c r="F73" s="112" t="s">
        <v>166</v>
      </c>
      <c r="G73" s="112" t="str">
        <f>VLOOKUP(H73,'шаблон ОКЕИ'!$A$1:$B$81,2,0)</f>
        <v>876</v>
      </c>
      <c r="H73" s="112" t="s">
        <v>111</v>
      </c>
      <c r="I73" s="26">
        <v>1</v>
      </c>
      <c r="J73" s="112">
        <v>92435000000</v>
      </c>
      <c r="K73" s="112" t="s">
        <v>62</v>
      </c>
      <c r="L73" s="26">
        <v>520000</v>
      </c>
      <c r="M73" s="26" t="s">
        <v>238</v>
      </c>
      <c r="N73" s="112" t="s">
        <v>221</v>
      </c>
      <c r="O73" s="112" t="s">
        <v>77</v>
      </c>
      <c r="P73" s="112" t="s">
        <v>70</v>
      </c>
    </row>
    <row r="74" spans="1:17" s="79" customFormat="1" ht="47.25" customHeight="1">
      <c r="A74" s="62"/>
      <c r="B74" s="112">
        <v>59</v>
      </c>
      <c r="C74" s="63" t="s">
        <v>2</v>
      </c>
      <c r="D74" s="62">
        <v>3120321</v>
      </c>
      <c r="E74" s="62" t="s">
        <v>156</v>
      </c>
      <c r="F74" s="62" t="s">
        <v>126</v>
      </c>
      <c r="G74" s="41">
        <f>VLOOKUP(H74,'шаблон ОКЕИ'!$A$1:$B$81,2,0)</f>
        <v>796</v>
      </c>
      <c r="H74" s="62" t="s">
        <v>29</v>
      </c>
      <c r="I74" s="64">
        <v>18535</v>
      </c>
      <c r="J74" s="112">
        <v>92435000000</v>
      </c>
      <c r="K74" s="112" t="s">
        <v>98</v>
      </c>
      <c r="L74" s="65">
        <v>499540</v>
      </c>
      <c r="M74" s="65" t="s">
        <v>141</v>
      </c>
      <c r="N74" s="62" t="s">
        <v>221</v>
      </c>
      <c r="O74" s="112" t="s">
        <v>77</v>
      </c>
      <c r="P74" s="62" t="s">
        <v>79</v>
      </c>
    </row>
    <row r="75" spans="1:17" s="79" customFormat="1" ht="44.25" customHeight="1">
      <c r="A75" s="62"/>
      <c r="B75" s="112">
        <v>60</v>
      </c>
      <c r="C75" s="112" t="s">
        <v>114</v>
      </c>
      <c r="D75" s="112">
        <v>2924694</v>
      </c>
      <c r="E75" s="112" t="s">
        <v>134</v>
      </c>
      <c r="F75" s="112" t="s">
        <v>133</v>
      </c>
      <c r="G75" s="54" t="str">
        <f>VLOOKUP(H75,'шаблон ОКЕИ'!$A$1:$B$81,2,0)</f>
        <v>876</v>
      </c>
      <c r="H75" s="112" t="s">
        <v>111</v>
      </c>
      <c r="I75" s="112">
        <v>33922</v>
      </c>
      <c r="J75" s="112">
        <v>92435000000</v>
      </c>
      <c r="K75" s="112" t="s">
        <v>115</v>
      </c>
      <c r="L75" s="26">
        <v>3445830</v>
      </c>
      <c r="M75" s="112" t="s">
        <v>149</v>
      </c>
      <c r="N75" s="112" t="s">
        <v>221</v>
      </c>
      <c r="O75" s="66" t="s">
        <v>77</v>
      </c>
      <c r="P75" s="112" t="s">
        <v>70</v>
      </c>
    </row>
    <row r="76" spans="1:17" s="92" customFormat="1" ht="60" customHeight="1">
      <c r="A76" s="37"/>
      <c r="B76" s="112">
        <v>61</v>
      </c>
      <c r="C76" s="112" t="s">
        <v>175</v>
      </c>
      <c r="D76" s="112">
        <v>2422130</v>
      </c>
      <c r="E76" s="112" t="s">
        <v>176</v>
      </c>
      <c r="F76" s="112" t="s">
        <v>133</v>
      </c>
      <c r="G76" s="54" t="str">
        <f>VLOOKUP(H76,'шаблон ОКЕИ'!$A$1:$B$81,2,0)</f>
        <v>876</v>
      </c>
      <c r="H76" s="112" t="s">
        <v>111</v>
      </c>
      <c r="I76" s="112">
        <v>1924</v>
      </c>
      <c r="J76" s="112">
        <v>92435000001</v>
      </c>
      <c r="K76" s="112" t="s">
        <v>115</v>
      </c>
      <c r="L76" s="26">
        <v>306313</v>
      </c>
      <c r="M76" s="112" t="s">
        <v>141</v>
      </c>
      <c r="N76" s="112" t="s">
        <v>221</v>
      </c>
      <c r="O76" s="66" t="s">
        <v>77</v>
      </c>
      <c r="P76" s="112" t="s">
        <v>70</v>
      </c>
      <c r="Q76" s="37"/>
    </row>
    <row r="77" spans="1:17" s="72" customFormat="1" ht="30">
      <c r="A77" s="110" t="s">
        <v>94</v>
      </c>
      <c r="B77" s="112">
        <v>69</v>
      </c>
      <c r="C77" s="112" t="s">
        <v>265</v>
      </c>
      <c r="D77" s="112">
        <v>4530780</v>
      </c>
      <c r="E77" s="54" t="s">
        <v>301</v>
      </c>
      <c r="F77" s="112" t="s">
        <v>216</v>
      </c>
      <c r="G77" s="112">
        <v>796</v>
      </c>
      <c r="H77" s="50" t="s">
        <v>29</v>
      </c>
      <c r="I77" s="53">
        <v>6</v>
      </c>
      <c r="J77" s="112">
        <v>92435000000</v>
      </c>
      <c r="K77" s="112" t="s">
        <v>115</v>
      </c>
      <c r="L77" s="51">
        <v>5200400</v>
      </c>
      <c r="M77" s="112" t="s">
        <v>141</v>
      </c>
      <c r="N77" s="52" t="s">
        <v>221</v>
      </c>
      <c r="O77" s="67" t="s">
        <v>77</v>
      </c>
      <c r="P77" s="112" t="s">
        <v>70</v>
      </c>
    </row>
    <row r="78" spans="1:17" ht="20.25" customHeight="1">
      <c r="A78" s="112"/>
      <c r="B78" s="116" t="s">
        <v>94</v>
      </c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</row>
    <row r="79" spans="1:17" ht="53.25" customHeight="1">
      <c r="B79" s="112">
        <v>62</v>
      </c>
      <c r="C79" s="41" t="s">
        <v>104</v>
      </c>
      <c r="D79" s="41">
        <v>2320230</v>
      </c>
      <c r="E79" s="41" t="s">
        <v>262</v>
      </c>
      <c r="F79" s="112" t="s">
        <v>126</v>
      </c>
      <c r="G79" s="112">
        <f>VLOOKUP(H79,'шаблон ОКЕИ'!$A$1:$B$81,2,0)</f>
        <v>112</v>
      </c>
      <c r="H79" s="35" t="s">
        <v>0</v>
      </c>
      <c r="I79" s="42">
        <v>127000</v>
      </c>
      <c r="J79" s="112">
        <v>92435000000</v>
      </c>
      <c r="K79" s="112" t="s">
        <v>62</v>
      </c>
      <c r="L79" s="26">
        <v>3574640</v>
      </c>
      <c r="M79" s="112" t="s">
        <v>243</v>
      </c>
      <c r="N79" s="112" t="s">
        <v>244</v>
      </c>
      <c r="O79" s="112" t="s">
        <v>77</v>
      </c>
      <c r="P79" s="112" t="s">
        <v>70</v>
      </c>
    </row>
    <row r="80" spans="1:17" ht="53.25" customHeight="1">
      <c r="B80" s="112">
        <v>63</v>
      </c>
      <c r="C80" s="56" t="s">
        <v>236</v>
      </c>
      <c r="D80" s="112">
        <v>2912108</v>
      </c>
      <c r="E80" s="49" t="s">
        <v>212</v>
      </c>
      <c r="F80" s="112" t="s">
        <v>215</v>
      </c>
      <c r="G80" s="112">
        <v>796</v>
      </c>
      <c r="H80" s="50" t="s">
        <v>29</v>
      </c>
      <c r="I80" s="112">
        <v>10</v>
      </c>
      <c r="J80" s="112">
        <v>92435000000</v>
      </c>
      <c r="K80" s="112" t="s">
        <v>115</v>
      </c>
      <c r="L80" s="51">
        <v>495000</v>
      </c>
      <c r="M80" s="112" t="s">
        <v>245</v>
      </c>
      <c r="N80" s="52" t="s">
        <v>221</v>
      </c>
      <c r="O80" s="44" t="s">
        <v>77</v>
      </c>
      <c r="P80" s="112" t="s">
        <v>70</v>
      </c>
    </row>
    <row r="81" spans="1:17" ht="53.25" customHeight="1">
      <c r="B81" s="112">
        <v>64</v>
      </c>
      <c r="C81" s="55" t="s">
        <v>178</v>
      </c>
      <c r="D81" s="112">
        <v>3313166</v>
      </c>
      <c r="E81" s="54" t="s">
        <v>208</v>
      </c>
      <c r="F81" s="54" t="s">
        <v>214</v>
      </c>
      <c r="G81" s="112">
        <v>796</v>
      </c>
      <c r="H81" s="50" t="s">
        <v>29</v>
      </c>
      <c r="I81" s="53">
        <v>1</v>
      </c>
      <c r="J81" s="112">
        <v>92435000000</v>
      </c>
      <c r="K81" s="112" t="s">
        <v>115</v>
      </c>
      <c r="L81" s="51">
        <v>180000</v>
      </c>
      <c r="M81" s="112" t="s">
        <v>243</v>
      </c>
      <c r="N81" s="52" t="s">
        <v>221</v>
      </c>
      <c r="O81" s="44" t="s">
        <v>77</v>
      </c>
      <c r="P81" s="112" t="s">
        <v>79</v>
      </c>
    </row>
    <row r="82" spans="1:17" ht="53.25" customHeight="1">
      <c r="B82" s="112">
        <v>65</v>
      </c>
      <c r="C82" s="112" t="s">
        <v>193</v>
      </c>
      <c r="D82" s="112">
        <v>3313126</v>
      </c>
      <c r="E82" s="38" t="s">
        <v>198</v>
      </c>
      <c r="F82" s="112" t="s">
        <v>197</v>
      </c>
      <c r="G82" s="112">
        <v>796</v>
      </c>
      <c r="H82" s="50" t="s">
        <v>29</v>
      </c>
      <c r="I82" s="112">
        <v>4</v>
      </c>
      <c r="J82" s="112">
        <v>92435000000</v>
      </c>
      <c r="K82" s="112" t="s">
        <v>115</v>
      </c>
      <c r="L82" s="51">
        <v>320000</v>
      </c>
      <c r="M82" s="112" t="s">
        <v>243</v>
      </c>
      <c r="N82" s="52" t="s">
        <v>221</v>
      </c>
      <c r="O82" s="44" t="s">
        <v>77</v>
      </c>
      <c r="P82" s="112" t="s">
        <v>79</v>
      </c>
    </row>
    <row r="83" spans="1:17" s="80" customFormat="1" ht="22.5" customHeight="1">
      <c r="A83" s="108" t="s">
        <v>96</v>
      </c>
      <c r="B83" s="112">
        <v>66</v>
      </c>
      <c r="C83" s="112" t="s">
        <v>196</v>
      </c>
      <c r="D83" s="112">
        <v>3213124</v>
      </c>
      <c r="E83" s="38" t="s">
        <v>195</v>
      </c>
      <c r="F83" s="112" t="s">
        <v>194</v>
      </c>
      <c r="G83" s="112">
        <v>796</v>
      </c>
      <c r="H83" s="50" t="s">
        <v>29</v>
      </c>
      <c r="I83" s="112">
        <v>2</v>
      </c>
      <c r="J83" s="112">
        <v>92435000000</v>
      </c>
      <c r="K83" s="112" t="s">
        <v>115</v>
      </c>
      <c r="L83" s="51">
        <v>170000</v>
      </c>
      <c r="M83" s="112" t="s">
        <v>243</v>
      </c>
      <c r="N83" s="52" t="s">
        <v>221</v>
      </c>
      <c r="O83" s="44" t="s">
        <v>77</v>
      </c>
      <c r="P83" s="112" t="s">
        <v>79</v>
      </c>
    </row>
    <row r="84" spans="1:17" s="81" customFormat="1" ht="21.75" customHeight="1">
      <c r="A84" s="54"/>
      <c r="B84" s="115" t="s">
        <v>96</v>
      </c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7"/>
    </row>
    <row r="85" spans="1:17" ht="60" customHeight="1">
      <c r="B85" s="112">
        <v>67</v>
      </c>
      <c r="C85" s="112" t="s">
        <v>74</v>
      </c>
      <c r="D85" s="112">
        <v>8513112</v>
      </c>
      <c r="E85" s="112" t="s">
        <v>84</v>
      </c>
      <c r="F85" s="112" t="s">
        <v>126</v>
      </c>
      <c r="G85" s="112">
        <f>VLOOKUP(H85,'[1]шаблон ОКЕИ'!$A$1:$B$81,2,0)</f>
        <v>796</v>
      </c>
      <c r="H85" s="112" t="s">
        <v>29</v>
      </c>
      <c r="I85" s="112">
        <v>60</v>
      </c>
      <c r="J85" s="39">
        <v>92435000000</v>
      </c>
      <c r="K85" s="112" t="s">
        <v>40</v>
      </c>
      <c r="L85" s="26">
        <v>353760</v>
      </c>
      <c r="M85" s="112" t="s">
        <v>246</v>
      </c>
      <c r="N85" s="112" t="s">
        <v>221</v>
      </c>
      <c r="O85" s="112" t="s">
        <v>77</v>
      </c>
      <c r="P85" s="112" t="s">
        <v>70</v>
      </c>
    </row>
    <row r="86" spans="1:17" ht="60" customHeight="1">
      <c r="B86" s="112">
        <v>68</v>
      </c>
      <c r="C86" s="55" t="s">
        <v>220</v>
      </c>
      <c r="D86" s="112">
        <v>4510210</v>
      </c>
      <c r="E86" s="54" t="s">
        <v>219</v>
      </c>
      <c r="F86" s="112" t="s">
        <v>216</v>
      </c>
      <c r="G86" s="112" t="str">
        <f>VLOOKUP(H86,'[2]шаблон ОКЕИ'!$A$1:$B$81,2,0)</f>
        <v>876</v>
      </c>
      <c r="H86" s="112" t="s">
        <v>111</v>
      </c>
      <c r="I86" s="53">
        <v>7</v>
      </c>
      <c r="J86" s="112">
        <v>92435000000</v>
      </c>
      <c r="K86" s="112" t="s">
        <v>115</v>
      </c>
      <c r="L86" s="51">
        <v>17146000</v>
      </c>
      <c r="M86" s="112" t="s">
        <v>246</v>
      </c>
      <c r="N86" s="52" t="s">
        <v>221</v>
      </c>
      <c r="O86" s="67" t="s">
        <v>76</v>
      </c>
      <c r="P86" s="112" t="s">
        <v>70</v>
      </c>
    </row>
    <row r="87" spans="1:17" ht="23.25" customHeight="1">
      <c r="B87" s="112">
        <v>70</v>
      </c>
      <c r="C87" s="112" t="s">
        <v>218</v>
      </c>
      <c r="D87" s="112">
        <v>4510212</v>
      </c>
      <c r="E87" s="112" t="s">
        <v>217</v>
      </c>
      <c r="F87" s="112" t="s">
        <v>216</v>
      </c>
      <c r="G87" s="112" t="str">
        <f>VLOOKUP(H87,'[2]шаблон ОКЕИ'!$A$1:$B$81,2,0)</f>
        <v>018</v>
      </c>
      <c r="H87" s="112" t="s">
        <v>117</v>
      </c>
      <c r="I87" s="34">
        <v>3840</v>
      </c>
      <c r="J87" s="112">
        <v>92435000000</v>
      </c>
      <c r="K87" s="112" t="s">
        <v>115</v>
      </c>
      <c r="L87" s="51">
        <v>5805000</v>
      </c>
      <c r="M87" s="112" t="s">
        <v>246</v>
      </c>
      <c r="N87" s="52" t="s">
        <v>221</v>
      </c>
      <c r="O87" s="67" t="s">
        <v>76</v>
      </c>
      <c r="P87" s="112" t="s">
        <v>70</v>
      </c>
    </row>
    <row r="88" spans="1:17" ht="33" customHeight="1">
      <c r="B88" s="115" t="s">
        <v>275</v>
      </c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1:17" ht="42.75" customHeight="1">
      <c r="B89" s="112">
        <v>71</v>
      </c>
      <c r="C89" s="112" t="s">
        <v>200</v>
      </c>
      <c r="D89" s="112">
        <v>3410111</v>
      </c>
      <c r="E89" s="54" t="s">
        <v>250</v>
      </c>
      <c r="F89" s="112" t="s">
        <v>126</v>
      </c>
      <c r="G89" s="112">
        <f>VLOOKUP(H89,'[2]шаблон ОКЕИ'!$A$1:$B$81,2,0)</f>
        <v>796</v>
      </c>
      <c r="H89" s="50" t="s">
        <v>29</v>
      </c>
      <c r="I89" s="53">
        <v>1</v>
      </c>
      <c r="J89" s="112">
        <v>92435000000</v>
      </c>
      <c r="K89" s="112" t="s">
        <v>115</v>
      </c>
      <c r="L89" s="51">
        <v>462710</v>
      </c>
      <c r="M89" s="112" t="s">
        <v>127</v>
      </c>
      <c r="N89" s="52" t="s">
        <v>223</v>
      </c>
      <c r="O89" s="67" t="s">
        <v>77</v>
      </c>
      <c r="P89" s="112" t="s">
        <v>79</v>
      </c>
    </row>
    <row r="90" spans="1:17" ht="18" customHeight="1">
      <c r="B90" s="112">
        <v>72</v>
      </c>
      <c r="C90" s="112" t="s">
        <v>254</v>
      </c>
      <c r="D90" s="112">
        <v>5020850</v>
      </c>
      <c r="E90" s="112" t="s">
        <v>251</v>
      </c>
      <c r="F90" s="112" t="s">
        <v>126</v>
      </c>
      <c r="G90" s="112" t="str">
        <f>VLOOKUP(H90,'[2]шаблон ОКЕИ'!$A$1:$B$81,2,0)</f>
        <v>876</v>
      </c>
      <c r="H90" s="112" t="s">
        <v>111</v>
      </c>
      <c r="I90" s="34">
        <v>1</v>
      </c>
      <c r="J90" s="112">
        <v>92435000000</v>
      </c>
      <c r="K90" s="112" t="s">
        <v>115</v>
      </c>
      <c r="L90" s="51">
        <v>1224000</v>
      </c>
      <c r="M90" s="112" t="s">
        <v>223</v>
      </c>
      <c r="N90" s="52" t="s">
        <v>221</v>
      </c>
      <c r="O90" s="67" t="s">
        <v>77</v>
      </c>
      <c r="P90" s="112" t="s">
        <v>79</v>
      </c>
    </row>
    <row r="91" spans="1:17" ht="32.25" customHeight="1">
      <c r="B91" s="112">
        <v>73</v>
      </c>
      <c r="C91" s="112" t="s">
        <v>255</v>
      </c>
      <c r="D91" s="112">
        <v>2924186</v>
      </c>
      <c r="E91" s="112" t="s">
        <v>256</v>
      </c>
      <c r="F91" s="112" t="s">
        <v>263</v>
      </c>
      <c r="G91" s="112">
        <f>VLOOKUP(H91,'[2]шаблон ОКЕИ'!$A$1:$B$81,2,0)</f>
        <v>796</v>
      </c>
      <c r="H91" s="112" t="s">
        <v>29</v>
      </c>
      <c r="I91" s="26">
        <v>2</v>
      </c>
      <c r="J91" s="112">
        <v>92435000000</v>
      </c>
      <c r="K91" s="112" t="s">
        <v>115</v>
      </c>
      <c r="L91" s="26">
        <v>169490</v>
      </c>
      <c r="M91" s="26" t="s">
        <v>223</v>
      </c>
      <c r="N91" s="112" t="s">
        <v>149</v>
      </c>
      <c r="O91" s="67" t="s">
        <v>77</v>
      </c>
      <c r="P91" s="112" t="s">
        <v>70</v>
      </c>
    </row>
    <row r="92" spans="1:17" ht="32.25" customHeight="1">
      <c r="B92" s="112">
        <v>74</v>
      </c>
      <c r="C92" s="112" t="s">
        <v>259</v>
      </c>
      <c r="D92" s="112">
        <v>4560255</v>
      </c>
      <c r="E92" s="112" t="s">
        <v>260</v>
      </c>
      <c r="F92" s="112" t="s">
        <v>261</v>
      </c>
      <c r="G92" s="112" t="str">
        <f>VLOOKUP(H92,'[2]шаблон ОКЕИ'!$A$1:$B$81,2,0)</f>
        <v>006</v>
      </c>
      <c r="H92" s="112" t="s">
        <v>101</v>
      </c>
      <c r="I92" s="26">
        <v>307</v>
      </c>
      <c r="J92" s="112">
        <v>92435000000</v>
      </c>
      <c r="K92" s="112" t="s">
        <v>115</v>
      </c>
      <c r="L92" s="26">
        <v>1041505</v>
      </c>
      <c r="M92" s="26" t="s">
        <v>130</v>
      </c>
      <c r="N92" s="112" t="s">
        <v>130</v>
      </c>
      <c r="O92" s="112" t="s">
        <v>43</v>
      </c>
      <c r="P92" s="112" t="s">
        <v>70</v>
      </c>
    </row>
    <row r="93" spans="1:17" ht="32.25" customHeight="1">
      <c r="B93" s="112">
        <v>75</v>
      </c>
      <c r="C93" s="112" t="s">
        <v>178</v>
      </c>
      <c r="D93" s="112">
        <v>2521372</v>
      </c>
      <c r="E93" s="112" t="s">
        <v>264</v>
      </c>
      <c r="F93" s="112" t="s">
        <v>126</v>
      </c>
      <c r="G93" s="112" t="str">
        <f>VLOOKUP(H93,'[2]шаблон ОКЕИ'!$A$1:$B$81,2,0)</f>
        <v>876</v>
      </c>
      <c r="H93" s="112" t="s">
        <v>111</v>
      </c>
      <c r="I93" s="26">
        <v>1781</v>
      </c>
      <c r="J93" s="112">
        <v>92435000000</v>
      </c>
      <c r="K93" s="112" t="s">
        <v>115</v>
      </c>
      <c r="L93" s="26">
        <v>6475280</v>
      </c>
      <c r="M93" s="26" t="s">
        <v>130</v>
      </c>
      <c r="N93" s="112" t="s">
        <v>221</v>
      </c>
      <c r="O93" s="67" t="s">
        <v>77</v>
      </c>
      <c r="P93" s="112" t="s">
        <v>70</v>
      </c>
    </row>
    <row r="94" spans="1:17" s="92" customFormat="1" ht="32.25" customHeight="1">
      <c r="A94" s="37"/>
      <c r="B94" s="112">
        <v>76</v>
      </c>
      <c r="C94" s="112" t="s">
        <v>265</v>
      </c>
      <c r="D94" s="112">
        <v>4530780</v>
      </c>
      <c r="E94" s="112" t="s">
        <v>279</v>
      </c>
      <c r="F94" s="112" t="s">
        <v>270</v>
      </c>
      <c r="G94" s="112" t="str">
        <f>VLOOKUP(H94,'[2]шаблон ОКЕИ'!$A$1:$B$81,2,0)</f>
        <v>876</v>
      </c>
      <c r="H94" s="112" t="s">
        <v>111</v>
      </c>
      <c r="I94" s="26">
        <v>1</v>
      </c>
      <c r="J94" s="112">
        <v>92435000001</v>
      </c>
      <c r="K94" s="112" t="s">
        <v>115</v>
      </c>
      <c r="L94" s="26">
        <v>1559730</v>
      </c>
      <c r="M94" s="26" t="s">
        <v>130</v>
      </c>
      <c r="N94" s="112" t="s">
        <v>221</v>
      </c>
      <c r="O94" s="67" t="s">
        <v>77</v>
      </c>
      <c r="P94" s="112" t="s">
        <v>70</v>
      </c>
      <c r="Q94" s="37"/>
    </row>
    <row r="95" spans="1:17" ht="50.25" customHeight="1">
      <c r="B95" s="112">
        <v>77</v>
      </c>
      <c r="C95" s="112" t="s">
        <v>200</v>
      </c>
      <c r="D95" s="112">
        <v>3410020</v>
      </c>
      <c r="E95" s="112" t="s">
        <v>266</v>
      </c>
      <c r="F95" s="112" t="s">
        <v>267</v>
      </c>
      <c r="G95" s="112">
        <f>VLOOKUP(H95,'[2]шаблон ОКЕИ'!$A$1:$B$81,2,0)</f>
        <v>796</v>
      </c>
      <c r="H95" s="112" t="s">
        <v>29</v>
      </c>
      <c r="I95" s="26">
        <v>1</v>
      </c>
      <c r="J95" s="112">
        <v>92435000001</v>
      </c>
      <c r="K95" s="112" t="s">
        <v>115</v>
      </c>
      <c r="L95" s="26">
        <v>508470</v>
      </c>
      <c r="M95" s="26" t="s">
        <v>141</v>
      </c>
      <c r="N95" s="112" t="s">
        <v>141</v>
      </c>
      <c r="O95" s="112" t="s">
        <v>43</v>
      </c>
      <c r="P95" s="112" t="s">
        <v>70</v>
      </c>
    </row>
    <row r="96" spans="1:17" ht="50.25" customHeight="1">
      <c r="B96" s="112">
        <v>78</v>
      </c>
      <c r="C96" s="112" t="s">
        <v>178</v>
      </c>
      <c r="D96" s="112" t="s">
        <v>271</v>
      </c>
      <c r="E96" s="112" t="s">
        <v>268</v>
      </c>
      <c r="F96" s="112" t="s">
        <v>126</v>
      </c>
      <c r="G96" s="112" t="s">
        <v>274</v>
      </c>
      <c r="H96" s="112" t="s">
        <v>273</v>
      </c>
      <c r="I96" s="26" t="s">
        <v>272</v>
      </c>
      <c r="J96" s="112">
        <v>92435000002</v>
      </c>
      <c r="K96" s="112" t="s">
        <v>115</v>
      </c>
      <c r="L96" s="26">
        <v>2532820</v>
      </c>
      <c r="M96" s="26" t="s">
        <v>130</v>
      </c>
      <c r="N96" s="112" t="s">
        <v>221</v>
      </c>
      <c r="O96" s="112" t="s">
        <v>77</v>
      </c>
      <c r="P96" s="112" t="s">
        <v>70</v>
      </c>
    </row>
    <row r="97" spans="1:17" ht="50.25" customHeight="1">
      <c r="B97" s="112">
        <v>79</v>
      </c>
      <c r="C97" s="112" t="s">
        <v>282</v>
      </c>
      <c r="D97" s="112">
        <v>5020100</v>
      </c>
      <c r="E97" s="112" t="s">
        <v>276</v>
      </c>
      <c r="F97" s="112" t="s">
        <v>126</v>
      </c>
      <c r="G97" s="112" t="str">
        <f>VLOOKUP(H97,'[2]шаблон ОКЕИ'!$A$1:$B$81,2,0)</f>
        <v>876</v>
      </c>
      <c r="H97" s="112" t="s">
        <v>111</v>
      </c>
      <c r="I97" s="26">
        <v>1</v>
      </c>
      <c r="J97" s="112">
        <v>92435000002</v>
      </c>
      <c r="K97" s="112" t="s">
        <v>115</v>
      </c>
      <c r="L97" s="26">
        <v>285160</v>
      </c>
      <c r="M97" s="26" t="s">
        <v>141</v>
      </c>
      <c r="N97" s="112" t="s">
        <v>278</v>
      </c>
      <c r="O97" s="112" t="s">
        <v>77</v>
      </c>
      <c r="P97" s="112" t="s">
        <v>79</v>
      </c>
    </row>
    <row r="98" spans="1:17" ht="50.25" customHeight="1">
      <c r="B98" s="112">
        <v>80</v>
      </c>
      <c r="C98" s="112" t="s">
        <v>193</v>
      </c>
      <c r="D98" s="112">
        <v>3313126</v>
      </c>
      <c r="E98" s="112" t="s">
        <v>277</v>
      </c>
      <c r="F98" s="112" t="s">
        <v>126</v>
      </c>
      <c r="G98" s="112">
        <f>VLOOKUP(H98,'[2]шаблон ОКЕИ'!$A$1:$B$81,2,0)</f>
        <v>839</v>
      </c>
      <c r="H98" s="35" t="s">
        <v>69</v>
      </c>
      <c r="I98" s="26">
        <v>2</v>
      </c>
      <c r="J98" s="112">
        <v>92435000002</v>
      </c>
      <c r="K98" s="112" t="s">
        <v>115</v>
      </c>
      <c r="L98" s="26">
        <v>206100</v>
      </c>
      <c r="M98" s="26" t="s">
        <v>130</v>
      </c>
      <c r="N98" s="112" t="s">
        <v>245</v>
      </c>
      <c r="O98" s="112" t="s">
        <v>77</v>
      </c>
      <c r="P98" s="112" t="s">
        <v>79</v>
      </c>
    </row>
    <row r="99" spans="1:17" ht="50.25" customHeight="1">
      <c r="B99" s="112">
        <v>81</v>
      </c>
      <c r="C99" s="112" t="s">
        <v>281</v>
      </c>
      <c r="D99" s="112">
        <v>5132000</v>
      </c>
      <c r="E99" s="112" t="s">
        <v>280</v>
      </c>
      <c r="F99" s="112" t="s">
        <v>126</v>
      </c>
      <c r="G99" s="112">
        <f>VLOOKUP(H99,'[2]шаблон ОКЕИ'!$A$1:$B$81,2,0)</f>
        <v>796</v>
      </c>
      <c r="H99" s="112" t="s">
        <v>29</v>
      </c>
      <c r="I99" s="26">
        <v>223</v>
      </c>
      <c r="J99" s="112">
        <v>92435000003</v>
      </c>
      <c r="K99" s="112" t="s">
        <v>115</v>
      </c>
      <c r="L99" s="26">
        <v>372800</v>
      </c>
      <c r="M99" s="26" t="s">
        <v>130</v>
      </c>
      <c r="N99" s="112" t="s">
        <v>221</v>
      </c>
      <c r="O99" s="112" t="s">
        <v>77</v>
      </c>
      <c r="P99" s="112" t="s">
        <v>79</v>
      </c>
    </row>
    <row r="100" spans="1:17" s="91" customFormat="1" ht="44.25" customHeight="1">
      <c r="A100" s="98"/>
      <c r="B100" s="112">
        <v>82</v>
      </c>
      <c r="C100" s="112" t="s">
        <v>285</v>
      </c>
      <c r="D100" s="112">
        <v>2912140</v>
      </c>
      <c r="E100" s="112" t="s">
        <v>286</v>
      </c>
      <c r="F100" s="112" t="s">
        <v>126</v>
      </c>
      <c r="G100" s="112">
        <f>VLOOKUP(H100,'[2]шаблон ОКЕИ'!$A$1:$B$81,2,0)</f>
        <v>796</v>
      </c>
      <c r="H100" s="112" t="s">
        <v>29</v>
      </c>
      <c r="I100" s="26">
        <v>1</v>
      </c>
      <c r="J100" s="112">
        <v>92435000004</v>
      </c>
      <c r="K100" s="112" t="s">
        <v>115</v>
      </c>
      <c r="L100" s="26">
        <v>152580</v>
      </c>
      <c r="M100" s="26" t="s">
        <v>130</v>
      </c>
      <c r="N100" s="112" t="s">
        <v>238</v>
      </c>
      <c r="O100" s="112" t="s">
        <v>77</v>
      </c>
      <c r="P100" s="112" t="s">
        <v>70</v>
      </c>
      <c r="Q100" s="79"/>
    </row>
    <row r="101" spans="1:17" s="102" customFormat="1" ht="44.25" customHeight="1">
      <c r="A101" s="98"/>
      <c r="B101" s="112">
        <v>83</v>
      </c>
      <c r="C101" s="112" t="s">
        <v>172</v>
      </c>
      <c r="D101" s="112">
        <v>2695410</v>
      </c>
      <c r="E101" s="112" t="s">
        <v>190</v>
      </c>
      <c r="F101" s="112" t="s">
        <v>126</v>
      </c>
      <c r="G101" s="112" t="str">
        <f>VLOOKUP(H101,'[1]шаблон ОКЕИ'!$A$1:$B$81,2,0)</f>
        <v>876</v>
      </c>
      <c r="H101" s="112" t="s">
        <v>111</v>
      </c>
      <c r="I101" s="112">
        <v>16515.37</v>
      </c>
      <c r="J101" s="39">
        <v>92435000002</v>
      </c>
      <c r="K101" s="112" t="s">
        <v>40</v>
      </c>
      <c r="L101" s="26">
        <v>8938809</v>
      </c>
      <c r="M101" s="26" t="s">
        <v>141</v>
      </c>
      <c r="N101" s="112" t="s">
        <v>221</v>
      </c>
      <c r="O101" s="112" t="s">
        <v>77</v>
      </c>
      <c r="P101" s="112" t="s">
        <v>70</v>
      </c>
      <c r="Q101" s="79"/>
    </row>
    <row r="102" spans="1:17" s="91" customFormat="1" ht="44.25" customHeight="1">
      <c r="A102" s="98"/>
      <c r="B102" s="112">
        <v>84</v>
      </c>
      <c r="C102" s="112" t="s">
        <v>178</v>
      </c>
      <c r="D102" s="112">
        <v>2715280</v>
      </c>
      <c r="E102" s="112" t="s">
        <v>184</v>
      </c>
      <c r="F102" s="112" t="s">
        <v>126</v>
      </c>
      <c r="G102" s="112">
        <f>VLOOKUP(H102,'[1]шаблон ОКЕИ'!$A$1:$B$81,2,0)</f>
        <v>168</v>
      </c>
      <c r="H102" s="112" t="s">
        <v>30</v>
      </c>
      <c r="I102" s="112">
        <v>173.45</v>
      </c>
      <c r="J102" s="39">
        <v>92435000010</v>
      </c>
      <c r="K102" s="112" t="s">
        <v>40</v>
      </c>
      <c r="L102" s="26">
        <v>6267090</v>
      </c>
      <c r="M102" s="26" t="s">
        <v>141</v>
      </c>
      <c r="N102" s="112" t="s">
        <v>221</v>
      </c>
      <c r="O102" s="112" t="s">
        <v>77</v>
      </c>
      <c r="P102" s="112" t="s">
        <v>70</v>
      </c>
      <c r="Q102" s="79"/>
    </row>
    <row r="103" spans="1:17" s="101" customFormat="1" ht="30">
      <c r="A103" s="37"/>
      <c r="B103" s="112">
        <v>85</v>
      </c>
      <c r="C103" s="112" t="s">
        <v>178</v>
      </c>
      <c r="D103" s="112">
        <v>2912000</v>
      </c>
      <c r="E103" s="112" t="s">
        <v>289</v>
      </c>
      <c r="F103" s="112" t="s">
        <v>126</v>
      </c>
      <c r="G103" s="112" t="str">
        <f>VLOOKUP(H103,'[1]шаблон ОКЕИ'!$A$1:$B$81,2,0)</f>
        <v>876</v>
      </c>
      <c r="H103" s="112" t="s">
        <v>111</v>
      </c>
      <c r="I103" s="112">
        <v>5</v>
      </c>
      <c r="J103" s="39">
        <v>92435000011</v>
      </c>
      <c r="K103" s="112" t="s">
        <v>40</v>
      </c>
      <c r="L103" s="26">
        <v>1883970</v>
      </c>
      <c r="M103" s="26" t="s">
        <v>141</v>
      </c>
      <c r="N103" s="112" t="s">
        <v>221</v>
      </c>
      <c r="O103" s="112" t="s">
        <v>77</v>
      </c>
      <c r="P103" s="112" t="s">
        <v>70</v>
      </c>
      <c r="Q103" s="37"/>
    </row>
    <row r="104" spans="1:17" s="90" customFormat="1" ht="45" customHeight="1">
      <c r="A104" s="112"/>
      <c r="B104" s="112">
        <v>86</v>
      </c>
      <c r="C104" s="112" t="s">
        <v>193</v>
      </c>
      <c r="D104" s="112">
        <v>3313126</v>
      </c>
      <c r="E104" s="38" t="s">
        <v>198</v>
      </c>
      <c r="F104" s="112" t="s">
        <v>197</v>
      </c>
      <c r="G104" s="112">
        <v>796</v>
      </c>
      <c r="H104" s="50" t="s">
        <v>29</v>
      </c>
      <c r="I104" s="112">
        <v>240</v>
      </c>
      <c r="J104" s="112">
        <v>92435000000</v>
      </c>
      <c r="K104" s="112" t="s">
        <v>115</v>
      </c>
      <c r="L104" s="51">
        <v>1131440</v>
      </c>
      <c r="M104" s="112" t="s">
        <v>141</v>
      </c>
      <c r="N104" s="52" t="s">
        <v>221</v>
      </c>
      <c r="O104" s="44" t="s">
        <v>77</v>
      </c>
      <c r="P104" s="112" t="s">
        <v>79</v>
      </c>
      <c r="Q104" s="73"/>
    </row>
    <row r="105" spans="1:17" s="90" customFormat="1" ht="45" customHeight="1">
      <c r="A105" s="37"/>
      <c r="B105" s="112">
        <v>87</v>
      </c>
      <c r="C105" s="112" t="s">
        <v>107</v>
      </c>
      <c r="D105" s="112">
        <v>6611020</v>
      </c>
      <c r="E105" s="112" t="s">
        <v>41</v>
      </c>
      <c r="F105" s="112" t="s">
        <v>166</v>
      </c>
      <c r="G105" s="112" t="str">
        <f>VLOOKUP(H105,'[1]шаблон ОКЕИ'!$A$1:$B$81,2,0)</f>
        <v>876</v>
      </c>
      <c r="H105" s="112" t="s">
        <v>111</v>
      </c>
      <c r="I105" s="112">
        <v>1</v>
      </c>
      <c r="J105" s="39">
        <v>92435000000</v>
      </c>
      <c r="K105" s="112" t="s">
        <v>98</v>
      </c>
      <c r="L105" s="26">
        <v>1000000</v>
      </c>
      <c r="M105" s="26" t="s">
        <v>246</v>
      </c>
      <c r="N105" s="112" t="s">
        <v>288</v>
      </c>
      <c r="O105" s="112" t="s">
        <v>76</v>
      </c>
      <c r="P105" s="112" t="s">
        <v>70</v>
      </c>
      <c r="Q105" s="73"/>
    </row>
    <row r="106" spans="1:17" s="103" customFormat="1" ht="45" customHeight="1">
      <c r="A106" s="37"/>
      <c r="B106" s="112">
        <v>88</v>
      </c>
      <c r="C106" s="112" t="s">
        <v>178</v>
      </c>
      <c r="D106" s="112">
        <v>2521371</v>
      </c>
      <c r="E106" s="112" t="s">
        <v>191</v>
      </c>
      <c r="F106" s="112" t="s">
        <v>126</v>
      </c>
      <c r="G106" s="112" t="str">
        <f>VLOOKUP(H106,'[1]шаблон ОКЕИ'!$A$1:$B$81,2,0)</f>
        <v>006</v>
      </c>
      <c r="H106" s="112" t="s">
        <v>101</v>
      </c>
      <c r="I106" s="112">
        <v>1120</v>
      </c>
      <c r="J106" s="39">
        <v>92435000007</v>
      </c>
      <c r="K106" s="112" t="s">
        <v>40</v>
      </c>
      <c r="L106" s="26">
        <v>2246640</v>
      </c>
      <c r="M106" s="26" t="s">
        <v>141</v>
      </c>
      <c r="N106" s="112" t="s">
        <v>221</v>
      </c>
      <c r="O106" s="112" t="s">
        <v>77</v>
      </c>
      <c r="P106" s="112" t="s">
        <v>70</v>
      </c>
      <c r="Q106" s="73"/>
    </row>
    <row r="107" spans="1:17" s="104" customFormat="1" ht="45" customHeight="1">
      <c r="A107" s="37"/>
      <c r="B107" s="112">
        <v>89</v>
      </c>
      <c r="C107" s="112" t="s">
        <v>178</v>
      </c>
      <c r="D107" s="112">
        <v>2944110</v>
      </c>
      <c r="E107" s="112" t="s">
        <v>290</v>
      </c>
      <c r="F107" s="112" t="s">
        <v>126</v>
      </c>
      <c r="G107" s="112">
        <f>VLOOKUP(H107,'[1]шаблон ОКЕИ'!$A$1:$B$81,2,0)</f>
        <v>796</v>
      </c>
      <c r="H107" s="112" t="s">
        <v>29</v>
      </c>
      <c r="I107" s="112">
        <v>65</v>
      </c>
      <c r="J107" s="39">
        <v>92435000007</v>
      </c>
      <c r="K107" s="112" t="s">
        <v>40</v>
      </c>
      <c r="L107" s="26">
        <v>670330</v>
      </c>
      <c r="M107" s="26" t="s">
        <v>141</v>
      </c>
      <c r="N107" s="112" t="s">
        <v>221</v>
      </c>
      <c r="O107" s="112" t="s">
        <v>77</v>
      </c>
      <c r="P107" s="112" t="s">
        <v>70</v>
      </c>
      <c r="Q107" s="73"/>
    </row>
    <row r="108" spans="1:17" s="104" customFormat="1" ht="45" customHeight="1">
      <c r="A108" s="37"/>
      <c r="B108" s="112">
        <v>90</v>
      </c>
      <c r="C108" s="112" t="s">
        <v>291</v>
      </c>
      <c r="D108" s="112">
        <v>7512030</v>
      </c>
      <c r="E108" s="112" t="s">
        <v>292</v>
      </c>
      <c r="F108" s="112" t="s">
        <v>126</v>
      </c>
      <c r="G108" s="112" t="str">
        <f>VLOOKUP(H108,'[1]шаблон ОКЕИ'!$A$1:$B$81,2,0)</f>
        <v>876</v>
      </c>
      <c r="H108" s="105" t="s">
        <v>111</v>
      </c>
      <c r="I108" s="112">
        <v>388</v>
      </c>
      <c r="J108" s="39">
        <v>92435000008</v>
      </c>
      <c r="K108" s="112" t="s">
        <v>40</v>
      </c>
      <c r="L108" s="26">
        <v>859100</v>
      </c>
      <c r="M108" s="26" t="s">
        <v>141</v>
      </c>
      <c r="N108" s="112" t="s">
        <v>221</v>
      </c>
      <c r="O108" s="112" t="s">
        <v>43</v>
      </c>
      <c r="P108" s="112" t="s">
        <v>70</v>
      </c>
      <c r="Q108" s="73"/>
    </row>
    <row r="109" spans="1:17" s="104" customFormat="1" ht="45" customHeight="1">
      <c r="A109" s="37"/>
      <c r="B109" s="112">
        <v>91</v>
      </c>
      <c r="C109" s="112" t="s">
        <v>178</v>
      </c>
      <c r="D109" s="112">
        <v>2521373</v>
      </c>
      <c r="E109" s="112" t="s">
        <v>182</v>
      </c>
      <c r="F109" s="112" t="s">
        <v>126</v>
      </c>
      <c r="G109" s="112">
        <f>VLOOKUP(H109,'[1]шаблон ОКЕИ'!$A$1:$B$81,2,0)</f>
        <v>796</v>
      </c>
      <c r="H109" s="112" t="s">
        <v>29</v>
      </c>
      <c r="I109" s="112">
        <v>60</v>
      </c>
      <c r="J109" s="39">
        <v>92435000009</v>
      </c>
      <c r="K109" s="112" t="s">
        <v>40</v>
      </c>
      <c r="L109" s="26">
        <v>490730</v>
      </c>
      <c r="M109" s="26" t="s">
        <v>141</v>
      </c>
      <c r="N109" s="112" t="s">
        <v>221</v>
      </c>
      <c r="O109" s="112" t="s">
        <v>77</v>
      </c>
      <c r="P109" s="112" t="s">
        <v>70</v>
      </c>
      <c r="Q109" s="73"/>
    </row>
    <row r="110" spans="1:17" s="104" customFormat="1" ht="45" customHeight="1">
      <c r="A110" s="37"/>
      <c r="B110" s="112">
        <v>92</v>
      </c>
      <c r="C110" s="112" t="s">
        <v>295</v>
      </c>
      <c r="D110" s="112">
        <v>2928570</v>
      </c>
      <c r="E110" s="112" t="s">
        <v>293</v>
      </c>
      <c r="F110" s="112" t="s">
        <v>294</v>
      </c>
      <c r="G110" s="112">
        <f>VLOOKUP(H110,'[1]шаблон ОКЕИ'!$A$1:$B$81,2,0)</f>
        <v>796</v>
      </c>
      <c r="H110" s="112" t="s">
        <v>29</v>
      </c>
      <c r="I110" s="112">
        <v>1</v>
      </c>
      <c r="J110" s="39">
        <v>92435000010</v>
      </c>
      <c r="K110" s="112" t="s">
        <v>40</v>
      </c>
      <c r="L110" s="26">
        <v>305000</v>
      </c>
      <c r="M110" s="26" t="s">
        <v>141</v>
      </c>
      <c r="N110" s="112" t="s">
        <v>245</v>
      </c>
      <c r="O110" s="112" t="s">
        <v>77</v>
      </c>
      <c r="P110" s="112" t="s">
        <v>70</v>
      </c>
      <c r="Q110" s="73"/>
    </row>
    <row r="111" spans="1:17" s="106" customFormat="1" ht="45" customHeight="1">
      <c r="A111" s="37"/>
      <c r="B111" s="112">
        <v>93</v>
      </c>
      <c r="C111" s="112" t="s">
        <v>178</v>
      </c>
      <c r="D111" s="112">
        <v>2716615</v>
      </c>
      <c r="E111" s="112" t="s">
        <v>192</v>
      </c>
      <c r="F111" s="112" t="s">
        <v>126</v>
      </c>
      <c r="G111" s="112" t="str">
        <f>VLOOKUP(H111,'[1]шаблон ОКЕИ'!$A$1:$B$81,2,0)</f>
        <v>876</v>
      </c>
      <c r="H111" s="112" t="s">
        <v>111</v>
      </c>
      <c r="I111" s="112">
        <v>149.31</v>
      </c>
      <c r="J111" s="39">
        <v>92435000011</v>
      </c>
      <c r="K111" s="112" t="s">
        <v>40</v>
      </c>
      <c r="L111" s="26">
        <v>365200</v>
      </c>
      <c r="M111" s="26" t="s">
        <v>141</v>
      </c>
      <c r="N111" s="112" t="s">
        <v>221</v>
      </c>
      <c r="O111" s="112" t="s">
        <v>77</v>
      </c>
      <c r="P111" s="112" t="s">
        <v>70</v>
      </c>
      <c r="Q111" s="73"/>
    </row>
    <row r="112" spans="1:17" s="106" customFormat="1" ht="45" customHeight="1">
      <c r="A112" s="37"/>
      <c r="B112" s="112">
        <v>94</v>
      </c>
      <c r="C112" s="112" t="s">
        <v>178</v>
      </c>
      <c r="D112" s="112">
        <v>2910000</v>
      </c>
      <c r="E112" s="112" t="s">
        <v>297</v>
      </c>
      <c r="F112" s="112" t="s">
        <v>126</v>
      </c>
      <c r="G112" s="112">
        <f>VLOOKUP(H112,'[1]шаблон ОКЕИ'!$A$1:$B$81,2,0)</f>
        <v>796</v>
      </c>
      <c r="H112" s="112" t="s">
        <v>29</v>
      </c>
      <c r="I112" s="112">
        <v>1396</v>
      </c>
      <c r="J112" s="39">
        <v>92435000011</v>
      </c>
      <c r="K112" s="112" t="s">
        <v>40</v>
      </c>
      <c r="L112" s="26">
        <v>4890440</v>
      </c>
      <c r="M112" s="26" t="s">
        <v>141</v>
      </c>
      <c r="N112" s="112" t="s">
        <v>221</v>
      </c>
      <c r="O112" s="112" t="s">
        <v>77</v>
      </c>
      <c r="P112" s="112" t="s">
        <v>70</v>
      </c>
      <c r="Q112" s="73"/>
    </row>
    <row r="113" spans="1:17" s="104" customFormat="1" ht="45" customHeight="1">
      <c r="A113" s="37"/>
      <c r="B113" s="112">
        <v>95</v>
      </c>
      <c r="C113" s="112" t="s">
        <v>178</v>
      </c>
      <c r="D113" s="112">
        <v>2813143</v>
      </c>
      <c r="E113" s="112" t="s">
        <v>298</v>
      </c>
      <c r="F113" s="112" t="s">
        <v>126</v>
      </c>
      <c r="G113" s="112">
        <f>VLOOKUP(H113,'[1]шаблон ОКЕИ'!$A$1:$B$81,2,0)</f>
        <v>796</v>
      </c>
      <c r="H113" s="112" t="s">
        <v>29</v>
      </c>
      <c r="I113" s="112">
        <v>18</v>
      </c>
      <c r="J113" s="39">
        <v>92435000011</v>
      </c>
      <c r="K113" s="112" t="s">
        <v>40</v>
      </c>
      <c r="L113" s="26">
        <v>3648000</v>
      </c>
      <c r="M113" s="26" t="s">
        <v>141</v>
      </c>
      <c r="N113" s="112" t="s">
        <v>221</v>
      </c>
      <c r="O113" s="112" t="s">
        <v>77</v>
      </c>
      <c r="P113" s="112" t="s">
        <v>70</v>
      </c>
      <c r="Q113" s="73"/>
    </row>
    <row r="114" spans="1:17" s="104" customFormat="1" ht="45" customHeight="1">
      <c r="A114" s="37"/>
      <c r="B114" s="112">
        <v>96</v>
      </c>
      <c r="C114" s="112" t="s">
        <v>300</v>
      </c>
      <c r="D114" s="112">
        <v>6512030</v>
      </c>
      <c r="E114" s="112" t="s">
        <v>299</v>
      </c>
      <c r="F114" s="112" t="s">
        <v>126</v>
      </c>
      <c r="G114" s="112">
        <f>VLOOKUP(H114,'[1]шаблон ОКЕИ'!$A$1:$B$81,2,0)</f>
        <v>796</v>
      </c>
      <c r="H114" s="112" t="s">
        <v>29</v>
      </c>
      <c r="I114" s="112">
        <v>1</v>
      </c>
      <c r="J114" s="39">
        <v>92435000011</v>
      </c>
      <c r="K114" s="112" t="s">
        <v>40</v>
      </c>
      <c r="L114" s="26">
        <v>5084745</v>
      </c>
      <c r="M114" s="26" t="s">
        <v>141</v>
      </c>
      <c r="N114" s="112" t="s">
        <v>149</v>
      </c>
      <c r="O114" s="112" t="s">
        <v>76</v>
      </c>
      <c r="P114" s="112" t="s">
        <v>70</v>
      </c>
      <c r="Q114" s="73"/>
    </row>
    <row r="115" spans="1:17" s="104" customFormat="1" ht="45" customHeight="1">
      <c r="A115" s="37"/>
      <c r="B115" s="112">
        <v>97</v>
      </c>
      <c r="C115" s="112" t="s">
        <v>88</v>
      </c>
      <c r="D115" s="112">
        <v>2924827</v>
      </c>
      <c r="E115" s="112" t="s">
        <v>306</v>
      </c>
      <c r="F115" s="112" t="s">
        <v>126</v>
      </c>
      <c r="G115" s="112">
        <f>VLOOKUP(H115,'[1]шаблон ОКЕИ'!$A$1:$B$81,2,0)</f>
        <v>796</v>
      </c>
      <c r="H115" s="112" t="s">
        <v>29</v>
      </c>
      <c r="I115" s="112">
        <v>131</v>
      </c>
      <c r="J115" s="39">
        <v>92435000011</v>
      </c>
      <c r="K115" s="112" t="s">
        <v>40</v>
      </c>
      <c r="L115" s="26">
        <v>573150</v>
      </c>
      <c r="M115" s="26" t="s">
        <v>141</v>
      </c>
      <c r="N115" s="112" t="s">
        <v>245</v>
      </c>
      <c r="O115" s="112" t="s">
        <v>77</v>
      </c>
      <c r="P115" s="112" t="s">
        <v>70</v>
      </c>
      <c r="Q115" s="73"/>
    </row>
    <row r="116" spans="1:17" s="104" customFormat="1" ht="45" customHeight="1">
      <c r="A116" s="37"/>
      <c r="B116" s="112">
        <v>98</v>
      </c>
      <c r="C116" s="112" t="s">
        <v>303</v>
      </c>
      <c r="D116" s="112">
        <v>4560000</v>
      </c>
      <c r="E116" s="112" t="s">
        <v>302</v>
      </c>
      <c r="F116" s="112" t="s">
        <v>126</v>
      </c>
      <c r="G116" s="112">
        <f>VLOOKUP(H116,'[1]шаблон ОКЕИ'!$A$1:$B$81,2,0)</f>
        <v>796</v>
      </c>
      <c r="H116" s="112" t="s">
        <v>29</v>
      </c>
      <c r="I116" s="112">
        <v>2</v>
      </c>
      <c r="J116" s="39">
        <v>92435000011</v>
      </c>
      <c r="K116" s="112" t="s">
        <v>40</v>
      </c>
      <c r="L116" s="26">
        <v>570720</v>
      </c>
      <c r="M116" s="26" t="s">
        <v>238</v>
      </c>
      <c r="N116" s="112" t="s">
        <v>245</v>
      </c>
      <c r="O116" s="112" t="s">
        <v>77</v>
      </c>
      <c r="P116" s="112" t="s">
        <v>70</v>
      </c>
      <c r="Q116" s="73"/>
    </row>
    <row r="117" spans="1:17" ht="36.75" customHeight="1">
      <c r="B117" s="112">
        <v>99</v>
      </c>
      <c r="C117" s="112" t="s">
        <v>304</v>
      </c>
      <c r="D117" s="112">
        <v>4560443</v>
      </c>
      <c r="E117" s="112" t="s">
        <v>305</v>
      </c>
      <c r="F117" s="112" t="s">
        <v>126</v>
      </c>
      <c r="G117" s="112">
        <f>VLOOKUP(H117,'[1]шаблон ОКЕИ'!$A$1:$B$81,2,0)</f>
        <v>113</v>
      </c>
      <c r="H117" s="114" t="s">
        <v>36</v>
      </c>
      <c r="I117" s="112">
        <v>97.19</v>
      </c>
      <c r="J117" s="39">
        <v>92435000011</v>
      </c>
      <c r="K117" s="112" t="s">
        <v>40</v>
      </c>
      <c r="L117" s="26">
        <v>818071</v>
      </c>
      <c r="M117" s="26" t="s">
        <v>238</v>
      </c>
      <c r="N117" s="112" t="s">
        <v>149</v>
      </c>
      <c r="O117" s="112" t="s">
        <v>77</v>
      </c>
      <c r="P117" s="112" t="s">
        <v>70</v>
      </c>
    </row>
    <row r="118" spans="1:17" ht="18.75" customHeight="1">
      <c r="C118" s="126" t="s">
        <v>258</v>
      </c>
      <c r="D118" s="126"/>
      <c r="E118" s="126"/>
      <c r="F118" s="126"/>
      <c r="G118" s="126"/>
      <c r="H118" s="126"/>
    </row>
    <row r="119" spans="1:17" s="82" customFormat="1" ht="23.25">
      <c r="A119" s="93"/>
      <c r="B119" s="37"/>
      <c r="C119" s="37"/>
      <c r="D119" s="37"/>
      <c r="E119" s="37"/>
      <c r="F119" s="37"/>
      <c r="G119" s="37"/>
      <c r="H119" s="37"/>
      <c r="I119" s="68"/>
      <c r="J119" s="37"/>
      <c r="K119" s="37"/>
      <c r="L119" s="68"/>
      <c r="M119" s="68"/>
      <c r="N119" s="37"/>
      <c r="O119" s="37"/>
      <c r="P119" s="37"/>
    </row>
    <row r="120" spans="1:17" s="82" customFormat="1" ht="23.25">
      <c r="A120" s="93"/>
      <c r="B120" s="127" t="s">
        <v>118</v>
      </c>
      <c r="C120" s="127"/>
      <c r="D120" s="127"/>
      <c r="E120" s="124" t="s">
        <v>309</v>
      </c>
      <c r="F120" s="124"/>
      <c r="G120" s="1" t="s">
        <v>119</v>
      </c>
      <c r="H120" s="1"/>
      <c r="I120" s="124" t="s">
        <v>310</v>
      </c>
      <c r="J120" s="124"/>
      <c r="K120" s="1" t="s">
        <v>171</v>
      </c>
      <c r="L120" s="1"/>
      <c r="M120" s="1"/>
      <c r="N120" s="93"/>
      <c r="O120" s="93"/>
      <c r="P120" s="93"/>
    </row>
    <row r="121" spans="1:17" s="82" customFormat="1" ht="17.25" customHeight="1">
      <c r="B121" s="95"/>
      <c r="C121" s="83"/>
      <c r="D121" s="83"/>
      <c r="E121" s="94"/>
      <c r="F121" s="94"/>
      <c r="G121" s="123" t="s">
        <v>120</v>
      </c>
      <c r="H121" s="123"/>
      <c r="I121" s="94"/>
      <c r="J121" s="85"/>
      <c r="K121" s="93"/>
      <c r="L121" s="109"/>
      <c r="M121" s="86"/>
      <c r="N121" s="93"/>
      <c r="O121" s="93"/>
      <c r="P121" s="93"/>
    </row>
    <row r="122" spans="1:17" s="82" customFormat="1" ht="23.25">
      <c r="E122" s="84"/>
      <c r="I122" s="87"/>
      <c r="K122" s="84"/>
      <c r="L122" s="87"/>
      <c r="M122" s="87"/>
    </row>
    <row r="123" spans="1:17" ht="23.25">
      <c r="B123" s="127" t="s">
        <v>121</v>
      </c>
      <c r="C123" s="127"/>
      <c r="D123" s="127"/>
      <c r="E123" s="124" t="s">
        <v>122</v>
      </c>
      <c r="F123" s="124"/>
      <c r="G123" s="1" t="s">
        <v>119</v>
      </c>
      <c r="H123" s="1"/>
      <c r="I123" s="124" t="s">
        <v>97</v>
      </c>
      <c r="J123" s="124"/>
      <c r="K123" s="1"/>
      <c r="L123" s="1"/>
      <c r="M123" s="1"/>
      <c r="N123" s="82"/>
      <c r="O123" s="82"/>
      <c r="P123" s="82"/>
    </row>
    <row r="124" spans="1:17">
      <c r="G124" s="123" t="s">
        <v>120</v>
      </c>
      <c r="H124" s="123"/>
      <c r="M124" s="68" t="s">
        <v>125</v>
      </c>
    </row>
  </sheetData>
  <autoFilter ref="B10:P90"/>
  <mergeCells count="42">
    <mergeCell ref="F4:P4"/>
    <mergeCell ref="A1:P1"/>
    <mergeCell ref="B3:C3"/>
    <mergeCell ref="K12:K13"/>
    <mergeCell ref="H12:H13"/>
    <mergeCell ref="I12:I13"/>
    <mergeCell ref="B7:C7"/>
    <mergeCell ref="F3:P3"/>
    <mergeCell ref="B6:C6"/>
    <mergeCell ref="B5:C5"/>
    <mergeCell ref="B4:C4"/>
    <mergeCell ref="A11:A13"/>
    <mergeCell ref="C11:C13"/>
    <mergeCell ref="B9:C9"/>
    <mergeCell ref="B8:C8"/>
    <mergeCell ref="E11:N11"/>
    <mergeCell ref="G124:H124"/>
    <mergeCell ref="G121:H121"/>
    <mergeCell ref="E123:F123"/>
    <mergeCell ref="B53:Q53"/>
    <mergeCell ref="B78:Q78"/>
    <mergeCell ref="B84:Q84"/>
    <mergeCell ref="C118:H118"/>
    <mergeCell ref="B88:P88"/>
    <mergeCell ref="B120:D120"/>
    <mergeCell ref="B123:D123"/>
    <mergeCell ref="G123:H123"/>
    <mergeCell ref="I123:J123"/>
    <mergeCell ref="E120:F120"/>
    <mergeCell ref="G120:H120"/>
    <mergeCell ref="I120:J120"/>
    <mergeCell ref="K120:M120"/>
    <mergeCell ref="K123:M123"/>
    <mergeCell ref="A14:P14"/>
    <mergeCell ref="E12:E13"/>
    <mergeCell ref="D11:D13"/>
    <mergeCell ref="B11:B13"/>
    <mergeCell ref="F12:F13"/>
    <mergeCell ref="L12:L13"/>
    <mergeCell ref="O11:O13"/>
    <mergeCell ref="P11:P12"/>
    <mergeCell ref="N12:N13"/>
  </mergeCells>
  <phoneticPr fontId="2" type="noConversion"/>
  <hyperlinks>
    <hyperlink ref="F6" r:id="rId1"/>
  </hyperlinks>
  <pageMargins left="0.31" right="0.24" top="0.28999999999999998" bottom="0.28999999999999998" header="0.3" footer="0.3"/>
  <pageSetup paperSize="9" scale="43" fitToHeight="58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D7" sqref="D7"/>
    </sheetView>
  </sheetViews>
  <sheetFormatPr defaultRowHeight="15"/>
  <cols>
    <col min="1" max="16384" width="9.140625" style="97"/>
  </cols>
  <sheetData>
    <row r="1" spans="1:15">
      <c r="A1" s="37"/>
      <c r="B1" s="37"/>
      <c r="C1" s="37"/>
      <c r="D1" s="37"/>
      <c r="E1" s="37"/>
      <c r="F1" s="37"/>
      <c r="G1" s="37"/>
      <c r="H1" s="37"/>
      <c r="I1" s="96"/>
      <c r="J1" s="37"/>
      <c r="K1" s="68"/>
      <c r="L1" s="68"/>
      <c r="M1" s="37"/>
      <c r="N1" s="37"/>
      <c r="O1" s="37"/>
    </row>
    <row r="2" spans="1:15">
      <c r="A2" s="15"/>
      <c r="B2" s="18"/>
      <c r="C2" s="18"/>
      <c r="D2" s="15"/>
      <c r="E2" s="19"/>
      <c r="F2" s="15"/>
      <c r="G2" s="18"/>
      <c r="H2" s="20"/>
      <c r="I2" s="15"/>
      <c r="J2" s="15"/>
      <c r="K2" s="16"/>
      <c r="L2" s="21"/>
      <c r="M2" s="22"/>
      <c r="N2" s="15"/>
      <c r="O2" s="15"/>
    </row>
    <row r="3" spans="1:15">
      <c r="A3" s="15"/>
      <c r="B3" s="18"/>
      <c r="C3" s="18"/>
      <c r="D3" s="15"/>
      <c r="E3" s="19"/>
      <c r="F3" s="15"/>
      <c r="G3" s="18"/>
      <c r="H3" s="20"/>
      <c r="I3" s="15"/>
      <c r="J3" s="15"/>
      <c r="K3" s="16"/>
      <c r="L3" s="21"/>
      <c r="M3" s="22"/>
      <c r="N3" s="15"/>
      <c r="O3" s="15"/>
    </row>
    <row r="4" spans="1:15">
      <c r="A4" s="15"/>
      <c r="B4" s="18"/>
      <c r="C4" s="18"/>
      <c r="D4" s="15"/>
      <c r="E4" s="19"/>
      <c r="F4" s="15"/>
      <c r="G4" s="18"/>
      <c r="H4" s="20"/>
      <c r="I4" s="15"/>
      <c r="J4" s="15"/>
      <c r="K4" s="16"/>
      <c r="L4" s="21"/>
      <c r="M4" s="22"/>
      <c r="N4" s="15"/>
      <c r="O4" s="15"/>
    </row>
    <row r="5" spans="1:15">
      <c r="A5" s="15"/>
      <c r="B5" s="18"/>
      <c r="C5" s="18"/>
      <c r="D5" s="14"/>
      <c r="E5" s="23"/>
      <c r="F5" s="15"/>
      <c r="G5" s="18"/>
      <c r="H5" s="14"/>
      <c r="I5" s="15"/>
      <c r="J5" s="15"/>
      <c r="K5" s="24"/>
      <c r="L5" s="21"/>
      <c r="M5" s="22"/>
      <c r="N5" s="15"/>
      <c r="O5" s="15"/>
    </row>
    <row r="6" spans="1:15">
      <c r="A6" s="15"/>
      <c r="B6" s="18"/>
      <c r="C6" s="18"/>
      <c r="D6" s="14"/>
      <c r="E6" s="23"/>
      <c r="F6" s="15"/>
      <c r="G6" s="18"/>
      <c r="H6" s="14"/>
      <c r="I6" s="15"/>
      <c r="J6" s="15"/>
      <c r="K6" s="24"/>
      <c r="L6" s="21"/>
      <c r="M6" s="22"/>
      <c r="N6" s="15"/>
      <c r="O6" s="15"/>
    </row>
    <row r="7" spans="1:15">
      <c r="A7" s="15"/>
      <c r="B7" s="18"/>
      <c r="C7" s="18"/>
      <c r="D7" s="14"/>
      <c r="E7" s="23"/>
      <c r="F7" s="15"/>
      <c r="G7" s="18"/>
      <c r="H7" s="14"/>
      <c r="I7" s="15"/>
      <c r="J7" s="15"/>
      <c r="K7" s="24"/>
      <c r="L7" s="21"/>
      <c r="M7" s="22"/>
      <c r="N7" s="15"/>
      <c r="O7" s="15"/>
    </row>
    <row r="8" spans="1:15">
      <c r="A8" s="15"/>
      <c r="B8" s="18"/>
      <c r="C8" s="18"/>
      <c r="D8" s="14"/>
      <c r="E8" s="23"/>
      <c r="F8" s="15"/>
      <c r="G8" s="18"/>
      <c r="H8" s="14"/>
      <c r="I8" s="15"/>
      <c r="J8" s="15"/>
      <c r="K8" s="24"/>
      <c r="L8" s="21"/>
      <c r="M8" s="22"/>
      <c r="N8" s="15"/>
      <c r="O8" s="15"/>
    </row>
    <row r="9" spans="1:15">
      <c r="A9" s="15"/>
      <c r="B9" s="18"/>
      <c r="C9" s="18"/>
      <c r="D9" s="14"/>
      <c r="E9" s="23"/>
      <c r="F9" s="15"/>
      <c r="G9" s="18"/>
      <c r="H9" s="14"/>
      <c r="I9" s="15"/>
      <c r="J9" s="15"/>
      <c r="K9" s="24"/>
      <c r="L9" s="21"/>
      <c r="M9" s="22"/>
      <c r="N9" s="15"/>
      <c r="O9" s="15"/>
    </row>
    <row r="10" spans="1:15">
      <c r="A10" s="24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>
      <c r="A11" s="24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>
      <c r="A12" s="24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>
      <c r="A13" s="24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>
      <c r="A14" s="24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>
      <c r="A15" s="2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>
      <c r="A16" s="2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>
      <c r="A17" s="2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>
      <c r="A18" s="2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>
      <c r="A19" s="2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>
      <c r="A20" s="24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>
      <c r="A21" s="24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>
      <c r="A22" s="24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>
      <c r="A23" s="24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>
      <c r="A24" s="24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>
      <c r="A25" s="24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>
      <c r="A26" s="24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>
      <c r="A27" s="24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>
      <c r="A28" s="24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>
      <c r="A32" s="24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>
      <c r="A33" s="24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>
      <c r="A34" s="2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>
      <c r="A35" s="24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шаблон ОКЕИ</vt:lpstr>
      <vt:lpstr>СВОДНАЯ</vt:lpstr>
      <vt:lpstr>Лист1</vt:lpstr>
      <vt:lpstr>СВОДНАЯ!sub_55</vt:lpstr>
      <vt:lpstr>СВОДНАЯ!Область_печати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at.zolotuhina</dc:creator>
  <cp:lastModifiedBy>user</cp:lastModifiedBy>
  <cp:lastPrinted>2015-04-27T13:22:23Z</cp:lastPrinted>
  <dcterms:created xsi:type="dcterms:W3CDTF">2012-10-05T11:38:19Z</dcterms:created>
  <dcterms:modified xsi:type="dcterms:W3CDTF">2015-04-29T14:12:55Z</dcterms:modified>
</cp:coreProperties>
</file>